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24240" windowHeight="13740" activeTab="4"/>
  </bookViews>
  <sheets>
    <sheet name="A.Cercetare" sheetId="11" r:id="rId1"/>
    <sheet name="B.Didactic" sheetId="4" r:id="rId2"/>
    <sheet name="C.Prestigiu " sheetId="12" r:id="rId3"/>
    <sheet name="D.Servicii" sheetId="9" r:id="rId4"/>
    <sheet name="E.Administrativ" sheetId="10" r:id="rId5"/>
  </sheets>
  <calcPr calcId="162913"/>
</workbook>
</file>

<file path=xl/calcChain.xml><?xml version="1.0" encoding="utf-8"?>
<calcChain xmlns="http://schemas.openxmlformats.org/spreadsheetml/2006/main">
  <c r="I72" i="11" l="1"/>
  <c r="I45" i="12"/>
  <c r="I69" i="11" l="1"/>
  <c r="I68" i="11" s="1"/>
  <c r="I67" i="11"/>
  <c r="I66" i="11"/>
  <c r="E65" i="11"/>
  <c r="F65" i="11"/>
  <c r="G65" i="11"/>
  <c r="H65" i="11"/>
  <c r="I65" i="11"/>
  <c r="D65" i="11"/>
  <c r="E68" i="11"/>
  <c r="F68" i="11"/>
  <c r="G68" i="11"/>
  <c r="H68" i="11"/>
  <c r="D68" i="11"/>
  <c r="I71" i="11" l="1"/>
  <c r="F16" i="11"/>
  <c r="G16" i="11"/>
  <c r="I53" i="11" l="1"/>
  <c r="I32" i="10"/>
  <c r="I43" i="12"/>
  <c r="I19" i="12"/>
  <c r="I18" i="12"/>
  <c r="C16" i="4" l="1"/>
  <c r="H45" i="12"/>
  <c r="G45" i="12"/>
  <c r="F45" i="12"/>
  <c r="E45" i="12"/>
  <c r="D45" i="12"/>
  <c r="I44" i="12"/>
  <c r="I42" i="12"/>
  <c r="I41" i="12"/>
  <c r="I40" i="12"/>
  <c r="I39" i="12"/>
  <c r="I38" i="12"/>
  <c r="I37" i="12"/>
  <c r="I36" i="12"/>
  <c r="I35" i="12"/>
  <c r="I34" i="12"/>
  <c r="I33" i="12"/>
  <c r="I32" i="12"/>
  <c r="I31" i="12"/>
  <c r="I30" i="12"/>
  <c r="I29" i="12"/>
  <c r="I28" i="12"/>
  <c r="I27" i="12"/>
  <c r="I26" i="12"/>
  <c r="I25" i="12"/>
  <c r="I24" i="12"/>
  <c r="I23" i="12"/>
  <c r="I22" i="12"/>
  <c r="I21" i="12"/>
  <c r="I20" i="12"/>
  <c r="I17" i="12"/>
  <c r="I64" i="11"/>
  <c r="I63" i="11"/>
  <c r="I62" i="11" s="1"/>
  <c r="H62" i="11"/>
  <c r="G62" i="11"/>
  <c r="F62" i="11"/>
  <c r="E62" i="11"/>
  <c r="D62" i="11"/>
  <c r="I61" i="11"/>
  <c r="I60" i="11"/>
  <c r="I59" i="11"/>
  <c r="I58" i="11"/>
  <c r="H57" i="11"/>
  <c r="G57" i="11"/>
  <c r="F57" i="11"/>
  <c r="E57" i="11"/>
  <c r="D57" i="11"/>
  <c r="I52" i="11"/>
  <c r="I51" i="11"/>
  <c r="H50" i="11"/>
  <c r="G50" i="11"/>
  <c r="F50" i="11"/>
  <c r="E50" i="11"/>
  <c r="D50" i="11"/>
  <c r="I49" i="11"/>
  <c r="I48" i="11"/>
  <c r="I47" i="11"/>
  <c r="I46" i="11"/>
  <c r="I45" i="11"/>
  <c r="I44" i="11"/>
  <c r="H44" i="11"/>
  <c r="G44" i="11"/>
  <c r="F44" i="11"/>
  <c r="E44" i="11"/>
  <c r="D44" i="11"/>
  <c r="I43" i="11"/>
  <c r="I42" i="11"/>
  <c r="I41" i="11"/>
  <c r="H41" i="11"/>
  <c r="G41" i="11"/>
  <c r="F41" i="11"/>
  <c r="E41" i="11"/>
  <c r="D41" i="11"/>
  <c r="I40" i="11"/>
  <c r="I39" i="11"/>
  <c r="H38" i="11"/>
  <c r="G38" i="11"/>
  <c r="F38" i="11"/>
  <c r="E38" i="11"/>
  <c r="D38" i="11"/>
  <c r="I37" i="11"/>
  <c r="I36" i="11"/>
  <c r="H35" i="11"/>
  <c r="G35" i="11"/>
  <c r="F35" i="11"/>
  <c r="E35" i="11"/>
  <c r="D35" i="11"/>
  <c r="I34" i="11"/>
  <c r="I33" i="11"/>
  <c r="I32" i="11"/>
  <c r="I31" i="11"/>
  <c r="I30" i="11"/>
  <c r="I29" i="11"/>
  <c r="H28" i="11"/>
  <c r="G28" i="11"/>
  <c r="F28" i="11"/>
  <c r="E28" i="11"/>
  <c r="D28" i="11"/>
  <c r="I27" i="11"/>
  <c r="I26" i="11"/>
  <c r="I25" i="11" s="1"/>
  <c r="H25" i="11"/>
  <c r="G25" i="11"/>
  <c r="F25" i="11"/>
  <c r="E25" i="11"/>
  <c r="D25" i="11"/>
  <c r="I24" i="11"/>
  <c r="I22" i="11" s="1"/>
  <c r="I23" i="11"/>
  <c r="H22" i="11"/>
  <c r="G22" i="11"/>
  <c r="F22" i="11"/>
  <c r="E22" i="11"/>
  <c r="D22" i="11"/>
  <c r="I21" i="11"/>
  <c r="I20" i="11"/>
  <c r="I19" i="11" s="1"/>
  <c r="H19" i="11"/>
  <c r="G19" i="11"/>
  <c r="F19" i="11"/>
  <c r="E19" i="11"/>
  <c r="D19" i="11"/>
  <c r="I18" i="11"/>
  <c r="I17" i="11"/>
  <c r="H16" i="11"/>
  <c r="E16" i="11"/>
  <c r="D16" i="11"/>
  <c r="I41" i="9"/>
  <c r="J41" i="9" s="1"/>
  <c r="H20" i="4"/>
  <c r="I20" i="4" s="1"/>
  <c r="E16" i="4"/>
  <c r="I33" i="9"/>
  <c r="J33" i="9" s="1"/>
  <c r="I34" i="9"/>
  <c r="J34" i="9"/>
  <c r="I30" i="9"/>
  <c r="J30" i="9"/>
  <c r="I29" i="9"/>
  <c r="J29" i="9"/>
  <c r="I28" i="9"/>
  <c r="J28" i="9"/>
  <c r="I27" i="9"/>
  <c r="J27" i="9" s="1"/>
  <c r="I26" i="9"/>
  <c r="J26" i="9" s="1"/>
  <c r="I32" i="9"/>
  <c r="J32" i="9" s="1"/>
  <c r="I31" i="9"/>
  <c r="J31" i="9" s="1"/>
  <c r="I30" i="10"/>
  <c r="J30" i="10" s="1"/>
  <c r="I29" i="10"/>
  <c r="J29" i="10"/>
  <c r="I28" i="10"/>
  <c r="J28" i="10"/>
  <c r="I27" i="10"/>
  <c r="J27" i="10"/>
  <c r="I26" i="10"/>
  <c r="J26" i="10" s="1"/>
  <c r="I25" i="10"/>
  <c r="J25" i="10" s="1"/>
  <c r="I24" i="10"/>
  <c r="J24" i="10" s="1"/>
  <c r="I23" i="10"/>
  <c r="J23" i="10" s="1"/>
  <c r="I22" i="10"/>
  <c r="J22" i="10"/>
  <c r="I21" i="10"/>
  <c r="J21" i="10"/>
  <c r="I20" i="10"/>
  <c r="J20" i="10" s="1"/>
  <c r="I19" i="10"/>
  <c r="J19" i="10"/>
  <c r="I18" i="10"/>
  <c r="J18" i="10" s="1"/>
  <c r="I17" i="10"/>
  <c r="J17" i="10"/>
  <c r="I62" i="9"/>
  <c r="J62" i="9"/>
  <c r="I60" i="9"/>
  <c r="J60" i="9"/>
  <c r="I59" i="9"/>
  <c r="J59" i="9"/>
  <c r="I58" i="9"/>
  <c r="J58" i="9"/>
  <c r="I57" i="9"/>
  <c r="J57" i="9" s="1"/>
  <c r="I56" i="9"/>
  <c r="J56" i="9"/>
  <c r="I54" i="9"/>
  <c r="J54" i="9"/>
  <c r="I53" i="9"/>
  <c r="J53" i="9"/>
  <c r="I52" i="9"/>
  <c r="J52" i="9"/>
  <c r="I51" i="9"/>
  <c r="J51" i="9"/>
  <c r="I49" i="9"/>
  <c r="J49" i="9"/>
  <c r="I48" i="9"/>
  <c r="J48" i="9"/>
  <c r="I47" i="9"/>
  <c r="J47" i="9" s="1"/>
  <c r="I46" i="9"/>
  <c r="J46" i="9"/>
  <c r="I45" i="9"/>
  <c r="J45" i="9"/>
  <c r="I44" i="9"/>
  <c r="J44" i="9"/>
  <c r="I43" i="9"/>
  <c r="J43" i="9"/>
  <c r="I42" i="9"/>
  <c r="J42" i="9"/>
  <c r="I38" i="9"/>
  <c r="J38" i="9"/>
  <c r="I37" i="9"/>
  <c r="J37" i="9"/>
  <c r="I35" i="9"/>
  <c r="J35" i="9" s="1"/>
  <c r="I25" i="9"/>
  <c r="J25" i="9" s="1"/>
  <c r="I23" i="9"/>
  <c r="J23" i="9" s="1"/>
  <c r="I21" i="9"/>
  <c r="J21" i="9" s="1"/>
  <c r="I19" i="9"/>
  <c r="J19" i="9" s="1"/>
  <c r="I18" i="9"/>
  <c r="J18" i="9"/>
  <c r="I17" i="9"/>
  <c r="J17" i="9" s="1"/>
  <c r="I16" i="9"/>
  <c r="J16" i="9"/>
  <c r="I33" i="10"/>
  <c r="J33" i="10" s="1"/>
  <c r="J32" i="10"/>
  <c r="I31" i="10"/>
  <c r="J31" i="10" s="1"/>
  <c r="I61" i="9"/>
  <c r="J61" i="9" s="1"/>
  <c r="I55" i="9"/>
  <c r="J55" i="9" s="1"/>
  <c r="I50" i="9"/>
  <c r="J50" i="9"/>
  <c r="I40" i="9"/>
  <c r="J40" i="9"/>
  <c r="I39" i="9"/>
  <c r="J39" i="9"/>
  <c r="I36" i="9"/>
  <c r="J36" i="9"/>
  <c r="I24" i="9"/>
  <c r="J24" i="9"/>
  <c r="I22" i="9"/>
  <c r="J22" i="9"/>
  <c r="I20" i="9"/>
  <c r="J20" i="9"/>
  <c r="H22" i="4"/>
  <c r="I22" i="4" s="1"/>
  <c r="H19" i="4"/>
  <c r="I19" i="4"/>
  <c r="H18" i="4"/>
  <c r="I18" i="4"/>
  <c r="H17" i="4"/>
  <c r="I17" i="4"/>
  <c r="G16" i="4"/>
  <c r="F16" i="4"/>
  <c r="D16" i="4"/>
  <c r="H21" i="4"/>
  <c r="I21" i="4" s="1"/>
  <c r="G70" i="11" l="1"/>
  <c r="I35" i="11"/>
  <c r="D70" i="11"/>
  <c r="E70" i="11"/>
  <c r="H70" i="11"/>
  <c r="F70" i="11"/>
  <c r="I57" i="11"/>
  <c r="I63" i="9"/>
  <c r="I28" i="11"/>
  <c r="I50" i="11"/>
  <c r="H16" i="4"/>
  <c r="H23" i="4"/>
  <c r="I16" i="4"/>
  <c r="I23" i="4" s="1"/>
  <c r="J63" i="9"/>
  <c r="J34" i="10"/>
  <c r="I16" i="11"/>
  <c r="I38" i="11"/>
  <c r="I34" i="10"/>
  <c r="I70" i="11" l="1"/>
</calcChain>
</file>

<file path=xl/sharedStrings.xml><?xml version="1.0" encoding="utf-8"?>
<sst xmlns="http://schemas.openxmlformats.org/spreadsheetml/2006/main" count="529" uniqueCount="443">
  <si>
    <t>Coordonarea unor programe de dezvoltare a infrastructurii şi serviciilor universităţii</t>
  </si>
  <si>
    <t>Stabilirea de acorduri bilaterale de cooperare cu universităţi din ţară şi din străinătate</t>
  </si>
  <si>
    <t>Responsabilităţi în comunitatea academică - îndrumător de an</t>
  </si>
  <si>
    <t>Responsabilităţi în comunitatea academică - auditor intern</t>
  </si>
  <si>
    <t>Punctaj/ activitate</t>
  </si>
  <si>
    <t>15 puncte/ an</t>
  </si>
  <si>
    <t>25 puncte/ an</t>
  </si>
  <si>
    <t>100 puncte/ an</t>
  </si>
  <si>
    <t>80 puncte/ an</t>
  </si>
  <si>
    <t>60 puncte/ an</t>
  </si>
  <si>
    <t>30 puncte/ program de studii</t>
  </si>
  <si>
    <t>C4.2</t>
  </si>
  <si>
    <t>Organizarea de manifestări ştiinţifice studenţeşti cu participanţi din universitate</t>
  </si>
  <si>
    <t>Organizarea de manifestări ştiinţifice studenţeşti cu participanţi din ţară</t>
  </si>
  <si>
    <t>Organizarea de manifestări ştiinţifice studenţeşti cu participanţi din străinătate</t>
  </si>
  <si>
    <t>Înfiinţarea şi acreditarea unui centru de cercetare recunoscut CNCS</t>
  </si>
  <si>
    <t>Responsabilităţi în comunitatea academică - preşedinte al Senatului universitar</t>
  </si>
  <si>
    <t>Membru al comisiilor de evaluare a programelor de studii</t>
  </si>
  <si>
    <t xml:space="preserve">Membru al comisiilor de concurs pentru ocuparea posturilor didactice </t>
  </si>
  <si>
    <t>Înfiinţarea unui centru de cercetare la nivelul universităţii</t>
  </si>
  <si>
    <t>Membru în comisii de doctorat în ţară</t>
  </si>
  <si>
    <t>Membru în comisii de doctorat în străinătate</t>
  </si>
  <si>
    <t>Membru în consilii naţionale de specialitate</t>
  </si>
  <si>
    <t>100 puncte</t>
  </si>
  <si>
    <t>C6.1</t>
  </si>
  <si>
    <t>C6.2</t>
  </si>
  <si>
    <t>Realizarea orarului</t>
  </si>
  <si>
    <t>Profesor invitat pentru prelegeri la universităţi din ţară</t>
  </si>
  <si>
    <t>Profesor invitat pentru prelegeri la universităţi din străinătate</t>
  </si>
  <si>
    <t>15 puncte/ program/ coordonator</t>
  </si>
  <si>
    <t>FACULTATEA:</t>
  </si>
  <si>
    <t>Departamentul:</t>
  </si>
  <si>
    <t>Cadrul didactic:</t>
  </si>
  <si>
    <t xml:space="preserve">25 puncte/ acţiune </t>
  </si>
  <si>
    <t>Conducător de doctorat în Universitate</t>
  </si>
  <si>
    <t>70 puncte/ an</t>
  </si>
  <si>
    <t>15 puncte/ cadru didactic</t>
  </si>
  <si>
    <t>Promovarea imaginii facultăţii prin acţiunea "Porţile deschise" - organizare (mai puţin persoanele cu funcţii de conducere)</t>
  </si>
  <si>
    <t>20 puncte/ participare</t>
  </si>
  <si>
    <t xml:space="preserve">20 puncte/ săptămână conv.de predare </t>
  </si>
  <si>
    <t xml:space="preserve">Membru în comitetele de organizare ale unor manifestări ştiinţifice naţionale - congrese, conferinţe, colocvii, simpozioane </t>
  </si>
  <si>
    <t xml:space="preserve">Realizarea de activităţi în parteneriat cu unităţi de învăţământ, economice, sociale etc. </t>
  </si>
  <si>
    <t xml:space="preserve">Realizarea şi întreţinerea site-ului facultăţii/centrului de cercetare etc. </t>
  </si>
  <si>
    <t>Simb.</t>
  </si>
  <si>
    <t>Coordonare burse de cercetare doctorale/ postdoctorale</t>
  </si>
  <si>
    <t>Coordonare studenţi la cercuri ştiinţifice studenţeşti</t>
  </si>
  <si>
    <t xml:space="preserve">Membru în echipe de expertizare/ evaluare a cercetării ştiinţifice, procesului educaţional, alte domenii </t>
  </si>
  <si>
    <t>Participare la burse de studiu/ cercetare/ documentare în ţară</t>
  </si>
  <si>
    <t>Participare la burse de studiu/ cercetare/ documentare în străinătate</t>
  </si>
  <si>
    <t>Participare la programele de schimb de cadre didactice de tip Erasmus +</t>
  </si>
  <si>
    <t>Exercitarea unor funcții de conducere - rector</t>
  </si>
  <si>
    <t>Exercitarea unor funcții de conducere - prorector</t>
  </si>
  <si>
    <t>Exercitarea unor funcţii de conducere - director/ preşedinte al unor structuri la nivelul universităţii</t>
  </si>
  <si>
    <t>Exercitarea unor funcții de conducere - decan</t>
  </si>
  <si>
    <t>Exercitarea unor funcții de conducere - prodecan</t>
  </si>
  <si>
    <t>Exercitarea unor funcții de conducere - director departament</t>
  </si>
  <si>
    <t>Participarea la dezvoltarea programelor de burse pentru mobilități studenți prin programe europene</t>
  </si>
  <si>
    <t>5 puncte/ material</t>
  </si>
  <si>
    <t>25 puncte/ entitate</t>
  </si>
  <si>
    <t xml:space="preserve">10 puncte/ activitate </t>
  </si>
  <si>
    <t>10 puncte/ cadru didactic</t>
  </si>
  <si>
    <t>10 puncte/ expertiză</t>
  </si>
  <si>
    <t>20 puncte/ activitate</t>
  </si>
  <si>
    <t>10 puncte/ membru/ semestru</t>
  </si>
  <si>
    <t>10 puncte/ comisie</t>
  </si>
  <si>
    <t>40 puncte/ participare</t>
  </si>
  <si>
    <t xml:space="preserve">Membru în consiliile ştiinţifice ale unor manifestări naţionale - congrese, conferinţe, colocvii, simpozioane </t>
  </si>
  <si>
    <t>20 puncte/ consiliu ştiinţific</t>
  </si>
  <si>
    <t xml:space="preserve">Membru în consiliile ştiinţifice ale unor manifestări internaţionale - congrese, conferinţe, colocvii, simpozioane </t>
  </si>
  <si>
    <t>30 puncte/ consiliu ştiinţific</t>
  </si>
  <si>
    <t>Intocmit,</t>
  </si>
  <si>
    <t xml:space="preserve">Aprobat Decan, </t>
  </si>
  <si>
    <t xml:space="preserve">Declar, pe proprie răspundere, sub sancțiunea corespunzătoare falsului în declarații și înscrisuri oficiale, că informațiile înregistrate în această fișă sunt adevărate. </t>
  </si>
  <si>
    <t xml:space="preserve">Elaborarea documentaţiei pentru evaluarea instituțională/ autorizarea provizorie/ acreditarea/ evaluarea de programe de studii de licenţă/ master/ doctorat/ introducerea de programe postuniversitare de formare şi dezvoltare profesională continuă </t>
  </si>
  <si>
    <t>Realizarea de materiale promoţionale pentru universitate/ facultate - pliant, broşură, afiş etc.</t>
  </si>
  <si>
    <t>Membru al unei (unui) societăţi, comisii, comitet etc. cu profil didactic/ ştiinţific/ de afaceri, la nivel local/ regional</t>
  </si>
  <si>
    <t>Președinte al unei (unui) societăţi, comisii, comitet etc. cu profil didactic/ ştiinţific/ de afaceri, la nivel local/ regional</t>
  </si>
  <si>
    <t>Preşedinte al unei (unui) societăţi, comisii, comitet etc. cu profil didactic/ ştiinţific/ de afaceri, la nivel naţional</t>
  </si>
  <si>
    <t>Membru al unei (unui) societăţi, comisii, comitet etc. cu profil didactic/ ştiinţific/ de afaceri, la nivel naţional</t>
  </si>
  <si>
    <t>Preşedinte al unei (unui) societăţi, comisii, comitet etc. cu profil didactic/ ştiinţific/ de afaceri, la nivel internaţional</t>
  </si>
  <si>
    <t>Membru al unei (unui) societăţi, comisii, comitet etc. cu profil didactic/ ştiinţific/ de afaceri, la nivel internaţional</t>
  </si>
  <si>
    <t>Conducător de doctorat în cotutelă națională</t>
  </si>
  <si>
    <t>Conducător de doctorat în cotutelă internațională</t>
  </si>
  <si>
    <t xml:space="preserve">Membru în consiliile ştiinţifice ale unor manifestări naționale cu participare internaţională - congrese, conferinţe, colocvii, simpozioane </t>
  </si>
  <si>
    <t xml:space="preserve">Membru în comitetele de organizare ale unor manifestări ştiinţifice naţionale cu participare internațională - congrese, conferinţe, colocvii, simpozioane </t>
  </si>
  <si>
    <t>25 puncte/ consiliu ştiinţific</t>
  </si>
  <si>
    <t xml:space="preserve">Membru în comitetele de organizare ale unor manifestări ştiinţifice naţionale internaționale - congrese, conferinţe, colocvii, simpozioane </t>
  </si>
  <si>
    <t xml:space="preserve">Promovarea imaginii facultăţii prin acţiunea "Porţile deschise" - prezentarea ofertei educaţionale </t>
  </si>
  <si>
    <t>20 puncte/ comitet de organizare</t>
  </si>
  <si>
    <t>25 puncte/ comitet de organizare</t>
  </si>
  <si>
    <t>30 puncte/ comitet de organizare</t>
  </si>
  <si>
    <t>20 puncte/ an</t>
  </si>
  <si>
    <t>10 puncte/ evaluator/ comisie</t>
  </si>
  <si>
    <t>Stabilirea şi dezvoltarea relaţiilor de comunicare dintre universitate şi mass-media  (acordare de  interviu)</t>
  </si>
  <si>
    <t>15 puncte/ activitate</t>
  </si>
  <si>
    <t>Stabilirea şi dezvoltarea relaţiilor de comunicare dintre universitate şi mass-media  (publicare de articole)</t>
  </si>
  <si>
    <t>Stabilirea şi dezvoltarea relaţiilor de comunicare dintre universitate şi mass-media (participare la emisiuni radio, TV)</t>
  </si>
  <si>
    <t>25 puncte/ activitate</t>
  </si>
  <si>
    <t xml:space="preserve">Prezentarea ofertei educaţionale în cadrul Caravanei admiterii </t>
  </si>
  <si>
    <t>Conducător de doctorat în universități din țară</t>
  </si>
  <si>
    <t>Membru în Academia Română (de onoare/titular/ corespondent)</t>
  </si>
  <si>
    <t>Membru în Academia de Ştiinţe Tehnice din România, Academia de Ştiinţe Medicale din România, Academia de Ştiinţe Agricole şi Silvice din România (de onoare/titular/ corespondent)</t>
  </si>
  <si>
    <t>Exercitarea unor funcții de conducere - director program de studii (master)</t>
  </si>
  <si>
    <t>Indexarea revistelor facultăţii în BDI (redactor şef)</t>
  </si>
  <si>
    <t>20 puncte/BDI/ revistă/an</t>
  </si>
  <si>
    <t>Indexarea revistelor facultăţii în cat. ISI (redactor şef)</t>
  </si>
  <si>
    <t>50 puncte</t>
  </si>
  <si>
    <t>30 puncte</t>
  </si>
  <si>
    <t>70 puncte</t>
  </si>
  <si>
    <t>Coordonarea unui centru de cercetare ştiinţifică recunoscut la nivelul universităţii sau CNCS</t>
  </si>
  <si>
    <t>Iniţierea, organizarea şi desfăşurarea unor vizite, cu studenţii, la entități economice, sociale, culturale, sportive etc.</t>
  </si>
  <si>
    <t xml:space="preserve">25 puncte/ activitate </t>
  </si>
  <si>
    <t>Iniţierea, organizarea şi desfăşurarea altor activităţi cu studenţii (curs festiv, excursii)</t>
  </si>
  <si>
    <t>25 puncte/ invitat național</t>
  </si>
  <si>
    <t xml:space="preserve">Referent ştiinţific/ expert naţional (la cărţi, manuale, monografii, granturi, contracte, articole - maximum 20 expertize) </t>
  </si>
  <si>
    <t>Referent ştiinţific/ expert internaţional (la cărţi, manuale, monografii, granturi, contracte, articole - maximum 20 expertize)</t>
  </si>
  <si>
    <t>Atragerea la actiunile Universității a unor invitați din mediul economico-social internațional</t>
  </si>
  <si>
    <t>Atragerea la actiunile Universității a unor invitați din mediul economico-social național</t>
  </si>
  <si>
    <t>FIȘA DE AUTOEVALUARE A CADRULUI DIDACTIC</t>
  </si>
  <si>
    <t>A15.1</t>
  </si>
  <si>
    <t>A15.2</t>
  </si>
  <si>
    <t>A15.3</t>
  </si>
  <si>
    <t>A15.4</t>
  </si>
  <si>
    <t>B.1</t>
  </si>
  <si>
    <t>B.1.1</t>
  </si>
  <si>
    <t>Publicaţie în limbă străină, într-o editură românească</t>
  </si>
  <si>
    <t>B.1.2</t>
  </si>
  <si>
    <t>Publicaţie în limba română - prima ediție</t>
  </si>
  <si>
    <t>B.1.3</t>
  </si>
  <si>
    <t>Publicaţie în limba română - lucrare reeditată</t>
  </si>
  <si>
    <t>B.2.1</t>
  </si>
  <si>
    <t>B2.2</t>
  </si>
  <si>
    <t>B2.3</t>
  </si>
  <si>
    <t>15 puncte/ invitaţie</t>
  </si>
  <si>
    <t>30 puncte/ invitaţie</t>
  </si>
  <si>
    <t>75 puncte/ instituţie</t>
  </si>
  <si>
    <t>20 puncte/ entitate</t>
  </si>
  <si>
    <t>10 puncte/ entitate</t>
  </si>
  <si>
    <t>30 puncte/ entitate</t>
  </si>
  <si>
    <t>15 puncte/ entitate</t>
  </si>
  <si>
    <t>40 puncte/ entitate</t>
  </si>
  <si>
    <t>C6.3</t>
  </si>
  <si>
    <t>C7</t>
  </si>
  <si>
    <t>C8</t>
  </si>
  <si>
    <t>C9.1</t>
  </si>
  <si>
    <t>2 puncte/ citare</t>
  </si>
  <si>
    <t>Citări în articole publicate în reviste indexate BDI</t>
  </si>
  <si>
    <t>4 puncte/ citare</t>
  </si>
  <si>
    <t>C10.1</t>
  </si>
  <si>
    <t>10 puncte/ lucrare (student/ echipă) - premii</t>
  </si>
  <si>
    <t>C10.2</t>
  </si>
  <si>
    <t>7 puncte/ lucrare (student/ echipă) - mențiuni</t>
  </si>
  <si>
    <t>C10.3</t>
  </si>
  <si>
    <t>20 puncte/ lucrare (student/ echipă) - premii</t>
  </si>
  <si>
    <t>C10.4</t>
  </si>
  <si>
    <t>15 puncte/ lucrare (student/ echipă) - mențiuni</t>
  </si>
  <si>
    <t>C11</t>
  </si>
  <si>
    <t xml:space="preserve">Alte premii, distincții, diplome etc. acordate cadrului didactic </t>
  </si>
  <si>
    <t>10 puncte/ premiu/ distincție/ diplomă</t>
  </si>
  <si>
    <t>10 puncte/ membru echipă</t>
  </si>
  <si>
    <t>D1</t>
  </si>
  <si>
    <t>TOTAL PUNCTAJ CRITERIU C</t>
  </si>
  <si>
    <t>TOTAL PUNCTAJ CRITERIU B</t>
  </si>
  <si>
    <t>D.2.1</t>
  </si>
  <si>
    <t>D.2.2</t>
  </si>
  <si>
    <t>D.2.3</t>
  </si>
  <si>
    <t>D.3.1</t>
  </si>
  <si>
    <t>D.3.2</t>
  </si>
  <si>
    <t>20 puncte/ expertiză</t>
  </si>
  <si>
    <t>D.4</t>
  </si>
  <si>
    <t>10 puncte/ bursă</t>
  </si>
  <si>
    <t>D.5.1</t>
  </si>
  <si>
    <t>5 puncte/ lună de participare</t>
  </si>
  <si>
    <t>D.5.2</t>
  </si>
  <si>
    <t>10 puncte/ lună de participare</t>
  </si>
  <si>
    <t>D.8.1</t>
  </si>
  <si>
    <t xml:space="preserve">5 puncte/ manifestare </t>
  </si>
  <si>
    <t>D.8.2</t>
  </si>
  <si>
    <t>10 puncte/ manifestare</t>
  </si>
  <si>
    <t>D.8.3</t>
  </si>
  <si>
    <t xml:space="preserve">15 puncte/ manifestare </t>
  </si>
  <si>
    <t>D.9</t>
  </si>
  <si>
    <t>D.10</t>
  </si>
  <si>
    <t>D.11</t>
  </si>
  <si>
    <t>D.13.1</t>
  </si>
  <si>
    <t>D.13.2</t>
  </si>
  <si>
    <t>D.13.3</t>
  </si>
  <si>
    <t>D.14.1</t>
  </si>
  <si>
    <t>15 puncte/ centru</t>
  </si>
  <si>
    <t>D.14.2</t>
  </si>
  <si>
    <t>30 puncte/ centru</t>
  </si>
  <si>
    <t>D.15</t>
  </si>
  <si>
    <t xml:space="preserve">50 puncte/ centru </t>
  </si>
  <si>
    <t>D.16.1</t>
  </si>
  <si>
    <t>D.16.2</t>
  </si>
  <si>
    <t>60 puncte/ revistă/an</t>
  </si>
  <si>
    <t>D.17.1</t>
  </si>
  <si>
    <t>D.17.2</t>
  </si>
  <si>
    <t>D.19</t>
  </si>
  <si>
    <t>D.20</t>
  </si>
  <si>
    <t>D.21</t>
  </si>
  <si>
    <t>D.18</t>
  </si>
  <si>
    <t>D.22</t>
  </si>
  <si>
    <t xml:space="preserve">20 puncte/ program </t>
  </si>
  <si>
    <t>D.23</t>
  </si>
  <si>
    <t>D.24</t>
  </si>
  <si>
    <t>D.25.1</t>
  </si>
  <si>
    <t>D.25.2</t>
  </si>
  <si>
    <t>50 puncte/ invitat internațional</t>
  </si>
  <si>
    <t>10 puncte/ stand</t>
  </si>
  <si>
    <t>D.26.1</t>
  </si>
  <si>
    <t>D.26.2</t>
  </si>
  <si>
    <t>100 puncte/ laborator</t>
  </si>
  <si>
    <t>Dezvoltarea bazei materiale (standuri didactice și de cercetare) prin concepție și contribuții proprii</t>
  </si>
  <si>
    <t>Dezvoltarea bazei materiale (laboratoare didactice și de cercetare) prin concepție și contribuții proprii</t>
  </si>
  <si>
    <t>TOTAL PUNCTAJ CRITERIU D</t>
  </si>
  <si>
    <t>E.1.1</t>
  </si>
  <si>
    <t>E.1.2</t>
  </si>
  <si>
    <t>E.1.3</t>
  </si>
  <si>
    <t>E.2.1</t>
  </si>
  <si>
    <t>E.2.2</t>
  </si>
  <si>
    <t>E.3</t>
  </si>
  <si>
    <t>E.4</t>
  </si>
  <si>
    <t>E.5.1</t>
  </si>
  <si>
    <t>E.5.2</t>
  </si>
  <si>
    <t>E.6</t>
  </si>
  <si>
    <t>E.7.1</t>
  </si>
  <si>
    <t>E.7.2</t>
  </si>
  <si>
    <t>E.7.3</t>
  </si>
  <si>
    <t>E.8</t>
  </si>
  <si>
    <t>E.9</t>
  </si>
  <si>
    <t>E.10</t>
  </si>
  <si>
    <t>E.11</t>
  </si>
  <si>
    <t>10 puncte/ membru/ comisie</t>
  </si>
  <si>
    <t>Alte comisii la nivel de universitate/ facultate (admitere, licență, master, grade didactice, concurs post nedidactic, calitate, paritară, etică etc)</t>
  </si>
  <si>
    <t>TOTAL PUNCTAJ CRITERIU E</t>
  </si>
  <si>
    <t>A.2.2</t>
  </si>
  <si>
    <t>A.3.2</t>
  </si>
  <si>
    <t>A.4.2</t>
  </si>
  <si>
    <t>A.5</t>
  </si>
  <si>
    <t>A.5.1</t>
  </si>
  <si>
    <t>A.5.2</t>
  </si>
  <si>
    <t>A.5.3</t>
  </si>
  <si>
    <t>A.5.4</t>
  </si>
  <si>
    <t>A.5.5</t>
  </si>
  <si>
    <t xml:space="preserve">Cărţi / capitole de carte indexate ISI </t>
  </si>
  <si>
    <t>A.5.6</t>
  </si>
  <si>
    <t>Publicaţie în limbă străină, într-o editură străină (cu excepţia celor din Republica Moldova)</t>
  </si>
  <si>
    <t>Publicaţie în limba română - carte reeditată</t>
  </si>
  <si>
    <t>Capitol publicat într-o enciclopedie</t>
  </si>
  <si>
    <t>A.7</t>
  </si>
  <si>
    <t>A.7.1</t>
  </si>
  <si>
    <t>A.7.2</t>
  </si>
  <si>
    <t>A.8.1</t>
  </si>
  <si>
    <t>A.9.1</t>
  </si>
  <si>
    <t>A.9.2</t>
  </si>
  <si>
    <t>A.10</t>
  </si>
  <si>
    <t>Prezentarea unei lucrări la un congres:
PMS = 2 puncte / congres internațional organizat în afara României;
PMS = 1 punct / congres internațional organizate în România. 
Nu se pot cumula mai mult de 4 puncte.</t>
  </si>
  <si>
    <t>Prezentarea unei lucrări la o conferinţă:
PMS = 1,5 puncte / conferinţă internaţională organizată în afara României;
PMS = 0,5 puncte / conferinţă organizată în România.
Nu se pot cumula mai mult de 2 puncte.</t>
  </si>
  <si>
    <t>A.11</t>
  </si>
  <si>
    <t>Comitet editorial reviste științifice (PCERS) - punctaj total (A.13.1. + A.13.2.)</t>
  </si>
  <si>
    <t>A.13.1</t>
  </si>
  <si>
    <t>A.13.2</t>
  </si>
  <si>
    <t>Reviste ISI:
	- redactor șef – 100 pct./număr;
	- membru comitet editorial – 60 pct./număr</t>
  </si>
  <si>
    <t>Reviste BDI:
	Peste 20 baze de date:
		- redactor șef – 70 pct./număr;
		- membru comitet editorial – 40 pct./număr
	Între 10 și 20 baze de date:
		- redactor șef – 50 pct./număr;
		- membru comitet editorial – 30 pct./număr
	Sub 10 baze de date:
		- redactor șef – 30 pct./număr;
		- membru comitet editorial – 15 pct./număr</t>
  </si>
  <si>
    <t>Premierea activităţii ştiinţifice/ profesionale la nivel naţional - 25 puncte menţiune</t>
  </si>
  <si>
    <t>Premierea activităţii ştiinţifice/ profesionale la nivel naţional - 30 puncte premiu</t>
  </si>
  <si>
    <t>Premierea activităţii ştiinţifice/ profesionale la nivel internaţional - 80 puncte menţiune</t>
  </si>
  <si>
    <t>Premierea activităţii ştiinţifice/ profesionale la nivel internaţional - 100 puncte premiu</t>
  </si>
  <si>
    <t>A.16</t>
  </si>
  <si>
    <t>A.16.1</t>
  </si>
  <si>
    <t>A.16.2</t>
  </si>
  <si>
    <t>Pentru reviste cotate ISI (30 puncte / articol)</t>
  </si>
  <si>
    <t>Pentru reviste indexate BDI (20 puncte / articol)</t>
  </si>
  <si>
    <t xml:space="preserve">TOTAL PUNCTAJ CRITERIU A </t>
  </si>
  <si>
    <r>
      <t>Coautor 
	(punctaj P</t>
    </r>
    <r>
      <rPr>
        <vertAlign val="subscript"/>
        <sz val="10"/>
        <color indexed="8"/>
        <rFont val="Times New Roman"/>
        <family val="1"/>
        <charset val="238"/>
      </rPr>
      <t>ISI)</t>
    </r>
  </si>
  <si>
    <r>
      <t>Coautor 
	(punctaj P</t>
    </r>
    <r>
      <rPr>
        <vertAlign val="subscript"/>
        <sz val="10"/>
        <color indexed="8"/>
        <rFont val="Times New Roman"/>
        <family val="1"/>
        <charset val="238"/>
      </rPr>
      <t>BDI)</t>
    </r>
  </si>
  <si>
    <r>
      <t>Coautor 
	(punctaj P</t>
    </r>
    <r>
      <rPr>
        <vertAlign val="subscript"/>
        <sz val="10"/>
        <color indexed="8"/>
        <rFont val="Times New Roman"/>
        <family val="1"/>
        <charset val="238"/>
      </rPr>
      <t>PISI)</t>
    </r>
  </si>
  <si>
    <r>
      <t>Coautor 
	(punctaj P</t>
    </r>
    <r>
      <rPr>
        <vertAlign val="subscript"/>
        <sz val="10"/>
        <color indexed="8"/>
        <rFont val="Times New Roman"/>
        <family val="1"/>
        <charset val="238"/>
      </rPr>
      <t>PBDI</t>
    </r>
    <r>
      <rPr>
        <sz val="10"/>
        <color indexed="8"/>
        <rFont val="Times New Roman"/>
        <family val="1"/>
        <charset val="238"/>
      </rPr>
      <t>)</t>
    </r>
  </si>
  <si>
    <t>Director/responsabil partener de proiect
Dacă V este bugetul unui contract (în lei), atunci punctajul aferent P este:                                                                                                     
                                                                                                                                                 unde n este numărul membrilor echipei (inclusiv directorul).</t>
  </si>
  <si>
    <t>Membru în echipele proiectelor
Dacă V este bugetul unui contract (în lei), atunci punctajul aferent P este:
                                                                                                                                              unde n este numărul membrilor echipei (inclusiv directorul).</t>
  </si>
  <si>
    <r>
      <t>Director/responsabil partener de proiect
Dacă V este bugetul unui contract (în lei), atunci punctajul aferent P</t>
    </r>
    <r>
      <rPr>
        <vertAlign val="subscript"/>
        <sz val="10"/>
        <color indexed="8"/>
        <rFont val="Times New Roman"/>
        <family val="1"/>
        <charset val="238"/>
      </rPr>
      <t>CDezv</t>
    </r>
    <r>
      <rPr>
        <sz val="10"/>
        <color indexed="8"/>
        <rFont val="Times New Roman"/>
        <family val="1"/>
        <charset val="238"/>
      </rPr>
      <t xml:space="preserve"> este:
Unde n este numărul membrilor echipei (inclusiv directorul); K</t>
    </r>
    <r>
      <rPr>
        <vertAlign val="subscript"/>
        <sz val="10"/>
        <color indexed="8"/>
        <rFont val="Times New Roman"/>
        <family val="1"/>
        <charset val="238"/>
      </rPr>
      <t>dezv</t>
    </r>
    <r>
      <rPr>
        <sz val="10"/>
        <color indexed="8"/>
        <rFont val="Times New Roman"/>
        <family val="1"/>
        <charset val="238"/>
      </rPr>
      <t xml:space="preserve"> = 5000</t>
    </r>
  </si>
  <si>
    <r>
      <t>Membru în echipele proiectelor
Dacă V este bugetul unui contract (în lei), atunci punctajul aferent P</t>
    </r>
    <r>
      <rPr>
        <vertAlign val="subscript"/>
        <sz val="10"/>
        <color indexed="8"/>
        <rFont val="Times New Roman"/>
        <family val="1"/>
        <charset val="238"/>
      </rPr>
      <t>CDezv</t>
    </r>
    <r>
      <rPr>
        <sz val="10"/>
        <color indexed="8"/>
        <rFont val="Times New Roman"/>
        <family val="1"/>
        <charset val="238"/>
      </rPr>
      <t xml:space="preserve"> este:
                                                                                                                                                    Unde n este numărul membrilor echipei (inclusiv directorul); Kdezv = 5000</t>
    </r>
  </si>
  <si>
    <r>
      <t>Cerere de brevet de invenție:
		P</t>
    </r>
    <r>
      <rPr>
        <vertAlign val="subscript"/>
        <sz val="10"/>
        <color indexed="8"/>
        <rFont val="Times New Roman"/>
        <family val="1"/>
        <charset val="238"/>
      </rPr>
      <t xml:space="preserve">Inv </t>
    </r>
    <r>
      <rPr>
        <sz val="10"/>
        <color indexed="8"/>
        <rFont val="Times New Roman"/>
        <family val="1"/>
        <charset val="238"/>
      </rPr>
      <t xml:space="preserve"> = 4 puncte pentru fiecare</t>
    </r>
  </si>
  <si>
    <r>
      <t>Invenţie cu brevet eliberat
 		P</t>
    </r>
    <r>
      <rPr>
        <vertAlign val="subscript"/>
        <sz val="10"/>
        <color indexed="8"/>
        <rFont val="Times New Roman"/>
        <family val="1"/>
        <charset val="238"/>
      </rPr>
      <t xml:space="preserve">Inv </t>
    </r>
    <r>
      <rPr>
        <sz val="10"/>
        <color indexed="8"/>
        <rFont val="Times New Roman"/>
        <family val="1"/>
        <charset val="238"/>
      </rPr>
      <t xml:space="preserve"> = 15 puncte pentru fiecare</t>
    </r>
  </si>
  <si>
    <t>D.7.1</t>
  </si>
  <si>
    <t>D.7.2</t>
  </si>
  <si>
    <t>Coordonare studenți doctoranzi aflați în stagiu (în calitate de conducător de doctorat)</t>
  </si>
  <si>
    <t>100 puncte/ student</t>
  </si>
  <si>
    <t>D.7.3</t>
  </si>
  <si>
    <t>Îndrumare studenți doctoranzi aflați în stagiu (în calitate de membru în echipa de îndrumare)</t>
  </si>
  <si>
    <t>75 puncte/ student</t>
  </si>
  <si>
    <t>D.5.3</t>
  </si>
  <si>
    <t>100 puncte/ colaborare</t>
  </si>
  <si>
    <t xml:space="preserve">Colaborări internaționale în domeniile de doctorat ale CSUD (vizite la universități din străinătate) </t>
  </si>
  <si>
    <t>D.6.1</t>
  </si>
  <si>
    <t>10 puncte/ student</t>
  </si>
  <si>
    <t>D.6.2</t>
  </si>
  <si>
    <t xml:space="preserve">Contracte de cercetare/dezvoltare ale CSUD în calitate de director, la nivel național </t>
  </si>
  <si>
    <t>100 puncte/ contract</t>
  </si>
  <si>
    <t>D.6.3</t>
  </si>
  <si>
    <t xml:space="preserve">Contracte de cercetare/dezvoltare ale CSUD în calitate de membru, la nivel național </t>
  </si>
  <si>
    <t>50 puncte/ contract</t>
  </si>
  <si>
    <t>D.6.4</t>
  </si>
  <si>
    <t xml:space="preserve">Contracte de cercetare/dezvoltare ale CSUD în calitate de director, la nivel internațional </t>
  </si>
  <si>
    <t>D.6.5</t>
  </si>
  <si>
    <t xml:space="preserve">Contracte de cercetare/dezvoltare ale CSUD în calitate de membru, la nivel internațional </t>
  </si>
  <si>
    <t>200 puncte/ contract</t>
  </si>
  <si>
    <t>100 puncte/ echipă</t>
  </si>
  <si>
    <t>Coordonarea echipelor de la universități din străinătate (corespondență, primire, ghidare) în vizită de colaborare cu ȘSD a UBc</t>
  </si>
  <si>
    <t>D.8.4</t>
  </si>
  <si>
    <t>A.15</t>
  </si>
  <si>
    <t>Premierea activității științifice/ profesionale (total A.15.1-A.15.4)</t>
  </si>
  <si>
    <t xml:space="preserve">                                                                                                                              Vizat Director de Departament,</t>
  </si>
  <si>
    <r>
      <t xml:space="preserve">Manuale, îndrumare de laborator sau proiect, caiete de seminar sau lucrări practice, alte materiale de uz didactic - </t>
    </r>
    <r>
      <rPr>
        <b/>
        <u/>
        <sz val="11"/>
        <color indexed="8"/>
        <rFont val="Times New Roman"/>
        <family val="1"/>
        <charset val="238"/>
      </rPr>
      <t xml:space="preserve">punctaj total </t>
    </r>
    <r>
      <rPr>
        <sz val="11"/>
        <color indexed="8"/>
        <rFont val="Times New Roman"/>
        <family val="1"/>
      </rPr>
      <t>(B.1.1 – B.1.3.)
                                                                                                                                                                                                                                                                                                                                                                                                                                                                                                                                                                                                   În care:
- Knr. pag. = 1/10;
- Kimp = 1,5 pentru o publicaţie în limbă străină, într-o editură românească;
- Kimp = 1 pentru o publicaţie în limba română. 
Pentru prima ediție Korig=1. Pentru o lucrare reeditată se acordă 25% din punctajul primei ediţii, dacă există diferenţe de cel puţin 25% faţă de aceasta. (Korig=0,25) Autorii au aceleaşi drepturi, cu excepţia lucrărilor în care este prevăzut în mod special aportul fiecărui autor, prin indicarea capitolelor realizate. La numărul de autori intră şi coordonatorul (dacă este declarat ca atare pe coperta lucrării), căruia i se dublează punctajul. 
Modul de stabilire a calculului paginii standard rămâne la latitudinea fiecărei facultăţi. Implicit, o pagină standard are 2000 caractere.
Manualul trebuie să aibă ISBN şi să aibă legătură cu domeniile de studii sau de cercetare ale departamentului.
Nu se consideră: rezumatele, contribuţiile sub 4000 de caractere, editarea de volume ale conferinţelor, editarea programelor conferinţelor, editarea culegerilor de rezumate.</t>
    </r>
  </si>
  <si>
    <t>Publicaţie în limba străină, în editură românească</t>
  </si>
  <si>
    <t xml:space="preserve">                                     Vizat Director de Departament,</t>
  </si>
  <si>
    <t>Punctaj total/ criteriu</t>
  </si>
  <si>
    <t>Explicaţii - date de identificare articole, cărți, contracte etc.</t>
  </si>
  <si>
    <t>Explicaţii - date de identificare publicații, evaluări etc.</t>
  </si>
  <si>
    <t xml:space="preserve">Evaluarea cadrului didactic de către colegi (în fiecare an se va lua în calcul media obținută la evaluarea colegială) P = 10 puncte x media </t>
  </si>
  <si>
    <t>Explicaţii - date de identificare, acţiuni, manifestări, programe, entități etc.</t>
  </si>
  <si>
    <t>x</t>
  </si>
  <si>
    <t xml:space="preserve">                                                                                                       Vizat Director de Departament,</t>
  </si>
  <si>
    <r>
      <t xml:space="preserve">Conducerea de lucrări ştiinţifice ale studenţilor, recompensate prin </t>
    </r>
    <r>
      <rPr>
        <u/>
        <sz val="11"/>
        <color indexed="8"/>
        <rFont val="Times New Roman"/>
        <family val="1"/>
      </rPr>
      <t>premii la olimpiadele naţionale</t>
    </r>
    <r>
      <rPr>
        <sz val="11"/>
        <color indexed="8"/>
        <rFont val="Times New Roman"/>
        <family val="1"/>
      </rPr>
      <t xml:space="preserve">/ pregătirea studenţilor participanţi la competiţiile naţionale  </t>
    </r>
  </si>
  <si>
    <r>
      <t xml:space="preserve">Conducerea de lucrări ştiinţifice ale studenţilor, recompensate prin </t>
    </r>
    <r>
      <rPr>
        <u/>
        <sz val="11"/>
        <color indexed="8"/>
        <rFont val="Times New Roman"/>
        <family val="1"/>
      </rPr>
      <t>mențiuni la olimpiadele naţionale</t>
    </r>
    <r>
      <rPr>
        <sz val="11"/>
        <color indexed="8"/>
        <rFont val="Times New Roman"/>
        <family val="1"/>
      </rPr>
      <t xml:space="preserve">/ pregătirea studenţilor participanţi la competiţiile naţionale  </t>
    </r>
  </si>
  <si>
    <r>
      <t xml:space="preserve">Conducerea de lucrări ştiinţifice ale studenţilor, recompensate prin </t>
    </r>
    <r>
      <rPr>
        <u/>
        <sz val="11"/>
        <color indexed="8"/>
        <rFont val="Times New Roman"/>
        <family val="1"/>
      </rPr>
      <t>premii la olimpiadele internaţionale</t>
    </r>
    <r>
      <rPr>
        <sz val="11"/>
        <color indexed="8"/>
        <rFont val="Times New Roman"/>
        <family val="1"/>
      </rPr>
      <t xml:space="preserve">/ pregătirea studenţilor participanţi la competiţiile internaţionale  </t>
    </r>
  </si>
  <si>
    <r>
      <t xml:space="preserve">Conducerea de lucrări ştiinţifice ale studenţilor, recompensate prin </t>
    </r>
    <r>
      <rPr>
        <u/>
        <sz val="11"/>
        <color indexed="8"/>
        <rFont val="Times New Roman"/>
        <family val="1"/>
      </rPr>
      <t>mențiuni la olimpiadele internaţionale</t>
    </r>
    <r>
      <rPr>
        <sz val="11"/>
        <color indexed="8"/>
        <rFont val="Times New Roman"/>
        <family val="1"/>
      </rPr>
      <t xml:space="preserve">/ pregătirea studenţilor participanţi la competiţiile internaţionale  </t>
    </r>
  </si>
  <si>
    <t>Număr acţiuni, manifestări, programe, entităţi etc. în perioada sept.(a.c.-5)-august (a.c.-4)</t>
  </si>
  <si>
    <t>Număr acţiuni, manifestări, programe, entităţi etc. în perioada sept.(a.c.-4)-august (a.c.-3)</t>
  </si>
  <si>
    <t>Număr acţiuni, manifestări, programe, entităţi etc. în perioada sept.(a.c.-3)-august (a.c.-2)</t>
  </si>
  <si>
    <t>Număr acţiuni, manifestări, programe, entităţi etc. în perioada sept.(a.c.-2)-august (a.c.-1)</t>
  </si>
  <si>
    <t>Număr acţiuni, manifestări, programe, entităţi etc. în perioada sept.(a.c.-1)-august (a.c.)</t>
  </si>
  <si>
    <t>Punctaj publicații, evaluări etc. în perioada sept.(a.c.-5)-august (a.c.-4)</t>
  </si>
  <si>
    <t>Explicaţii - date de identificare acţiuni, manifestări, programe, entități etc.</t>
  </si>
  <si>
    <t xml:space="preserve">                                                                            Vizat Director de Departament,</t>
  </si>
  <si>
    <t>Evaluarea cadrului didactic de către studenți (în fiecare an se vor lua în calcul mediile obținute în cele două semestre ale anului) P = 10 puncte x media</t>
  </si>
  <si>
    <t>CRITERIUL E.                 ACTIVITATE ADMINISTRATIVĂ</t>
  </si>
  <si>
    <t xml:space="preserve">CRITERIUL B.                                                                                                      ACTIVITATE DIDACTICĂ </t>
  </si>
  <si>
    <t>CRITERIUL D.                                                                                                                                     SERVICII ADUSE INSTITUȚIEI ȘI COMUNITĂȚII</t>
  </si>
  <si>
    <t>Punctaj publicații, evaluări etc. în perioada sept.(a.c.-4)-august (a.c.-3)</t>
  </si>
  <si>
    <t>Punctaj publicații, evaluări etc. în perioada sept.(a.c.-3)-august (a.c.-2)</t>
  </si>
  <si>
    <t>Punctaj publicații, evaluări etc. în perioada sept.(a.c.-2)-august (a.c.-1)</t>
  </si>
  <si>
    <t>Punctaj publicații, evaluări etc. în perioada sept.(a.c.-1)-august (a.c.)</t>
  </si>
  <si>
    <t>* Pentru posturile didactice scoase la concurs, fisa se va completa pentru întreaga activitate.</t>
  </si>
  <si>
    <t>Perioada*: septembrie (a.c.-5) - august a.c.</t>
  </si>
  <si>
    <t>Responsabilităţi în comunitatea academică - membri ai Biroului Senatului universitar**</t>
  </si>
  <si>
    <t>Responsabilităţi în comunitatea academică - membru al Senatului universitar**</t>
  </si>
  <si>
    <t>Responsabilităţi în comunitatea academică - membru în Consiliul facultăţii (mai puţin persoanele care ocupă funcţii de conducere în facultate)**</t>
  </si>
  <si>
    <t>Responsabilităţi în comunitatea academică - membru în Consiliul departamentului (mai puţin persoanele care ocupă funcţii de conducere în facultate)**</t>
  </si>
  <si>
    <t>* *- se punctează o singură responsabilitate, la alegerea cadrului didactic</t>
  </si>
  <si>
    <t>A.14.1</t>
  </si>
  <si>
    <t>Media indicilor Hirsch</t>
  </si>
  <si>
    <t>A.14.2</t>
  </si>
  <si>
    <t>A.14.3</t>
  </si>
  <si>
    <t>Indicele Hirsch Google Scholar - 50 puncte x valoare indice Google Scholar</t>
  </si>
  <si>
    <t>Indicele Hirsch Scopus - 75 puncte x valoare indice Scopus</t>
  </si>
  <si>
    <t>Indicele Hirsch WOS - 100 puncte x valoare indice WOS</t>
  </si>
  <si>
    <t>D.12</t>
  </si>
  <si>
    <t xml:space="preserve">Atragerea de sponsorizări/ donaţii pentru desfăşurarea manifestărilor ştiinţifice/ dezvoltarea infrastructurii de cercetare </t>
  </si>
  <si>
    <t>Număr puncte         (1 punct/ 100 lei încasată de UBc)</t>
  </si>
  <si>
    <t>** Fișa se completează cu datele corespunzătoare perioadei solicitate. Dacă nu se specifică perioada de raportare se va raporta întreaga activitate pe întreaga perioadă.</t>
  </si>
  <si>
    <t xml:space="preserve">Punctaj total ponderat/ criteriu  </t>
  </si>
  <si>
    <t xml:space="preserve">Punctaj total ponderat/ criteriu </t>
  </si>
  <si>
    <t>Evaluarea cadrului didactic de către directorul de departament (în fiecare an se va lua în calcul media scalată obținută la evaluarea de către directorul de department) P = 10 puncte x media</t>
  </si>
  <si>
    <r>
      <rPr>
        <b/>
        <sz val="10"/>
        <color indexed="8"/>
        <rFont val="Times New Roman"/>
        <family val="1"/>
        <charset val="238"/>
      </rPr>
      <t>Articole publicate în reviste cotate ISI  - punctaj total (A.1.1. + A.1.2.)</t>
    </r>
    <r>
      <rPr>
        <sz val="10"/>
        <color indexed="8"/>
        <rFont val="Times New Roman"/>
        <family val="1"/>
        <charset val="238"/>
      </rPr>
      <t xml:space="preserve">
                                                                                                                                                                                                                                                                                                                                             Unde:
- K</t>
    </r>
    <r>
      <rPr>
        <vertAlign val="subscript"/>
        <sz val="10"/>
        <color indexed="8"/>
        <rFont val="Times New Roman"/>
        <family val="1"/>
        <charset val="238"/>
      </rPr>
      <t xml:space="preserve">Fi </t>
    </r>
    <r>
      <rPr>
        <sz val="10"/>
        <color indexed="8"/>
        <rFont val="Times New Roman"/>
        <family val="1"/>
        <charset val="238"/>
      </rPr>
      <t>= 10 pentru Fi   [0 - 0,3); 
- K</t>
    </r>
    <r>
      <rPr>
        <vertAlign val="subscript"/>
        <sz val="10"/>
        <color indexed="8"/>
        <rFont val="Times New Roman"/>
        <family val="1"/>
        <charset val="238"/>
      </rPr>
      <t>Fi</t>
    </r>
    <r>
      <rPr>
        <sz val="10"/>
        <color indexed="8"/>
        <rFont val="Times New Roman"/>
        <family val="1"/>
        <charset val="238"/>
      </rPr>
      <t xml:space="preserve"> = 12 pentru Fi   [0,3 - 0,6);
- K</t>
    </r>
    <r>
      <rPr>
        <vertAlign val="subscript"/>
        <sz val="10"/>
        <color indexed="8"/>
        <rFont val="Times New Roman"/>
        <family val="1"/>
        <charset val="238"/>
      </rPr>
      <t>Fi</t>
    </r>
    <r>
      <rPr>
        <sz val="10"/>
        <color indexed="8"/>
        <rFont val="Times New Roman"/>
        <family val="1"/>
        <charset val="238"/>
      </rPr>
      <t xml:space="preserve"> = 14 pentru Fi   [0,6 - 1);
- K</t>
    </r>
    <r>
      <rPr>
        <vertAlign val="subscript"/>
        <sz val="10"/>
        <color indexed="8"/>
        <rFont val="Times New Roman"/>
        <family val="1"/>
        <charset val="238"/>
      </rPr>
      <t>Fi</t>
    </r>
    <r>
      <rPr>
        <sz val="10"/>
        <color indexed="8"/>
        <rFont val="Times New Roman"/>
        <family val="1"/>
        <charset val="238"/>
      </rPr>
      <t xml:space="preserve"> = 16 pentru Fi   [1 - 1,5);
- K</t>
    </r>
    <r>
      <rPr>
        <vertAlign val="subscript"/>
        <sz val="10"/>
        <color indexed="8"/>
        <rFont val="Times New Roman"/>
        <family val="1"/>
        <charset val="238"/>
      </rPr>
      <t>Fi</t>
    </r>
    <r>
      <rPr>
        <sz val="10"/>
        <color indexed="8"/>
        <rFont val="Times New Roman"/>
        <family val="1"/>
        <charset val="238"/>
      </rPr>
      <t xml:space="preserve"> = 20 pentru Fi   [1,5 - 2);
- K</t>
    </r>
    <r>
      <rPr>
        <vertAlign val="subscript"/>
        <sz val="10"/>
        <color indexed="8"/>
        <rFont val="Times New Roman"/>
        <family val="1"/>
        <charset val="238"/>
      </rPr>
      <t>Fi</t>
    </r>
    <r>
      <rPr>
        <sz val="10"/>
        <color indexed="8"/>
        <rFont val="Times New Roman"/>
        <family val="1"/>
        <charset val="238"/>
      </rPr>
      <t xml:space="preserve"> = 25 pentru Fi   [2 - 3);
- K</t>
    </r>
    <r>
      <rPr>
        <vertAlign val="subscript"/>
        <sz val="10"/>
        <color indexed="8"/>
        <rFont val="Times New Roman"/>
        <family val="1"/>
        <charset val="238"/>
      </rPr>
      <t>Fi</t>
    </r>
    <r>
      <rPr>
        <sz val="10"/>
        <color indexed="8"/>
        <rFont val="Times New Roman"/>
        <family val="1"/>
        <charset val="238"/>
      </rPr>
      <t xml:space="preserve"> = 30 pentru Fi   [3 - 4);
- K</t>
    </r>
    <r>
      <rPr>
        <vertAlign val="subscript"/>
        <sz val="10"/>
        <color indexed="8"/>
        <rFont val="Times New Roman"/>
        <family val="1"/>
        <charset val="238"/>
      </rPr>
      <t>Fi</t>
    </r>
    <r>
      <rPr>
        <sz val="10"/>
        <color indexed="8"/>
        <rFont val="Times New Roman"/>
        <family val="1"/>
        <charset val="238"/>
      </rPr>
      <t xml:space="preserve"> = 40 pentru Fi   [4 - 5);
- K</t>
    </r>
    <r>
      <rPr>
        <vertAlign val="subscript"/>
        <sz val="10"/>
        <color indexed="8"/>
        <rFont val="Times New Roman"/>
        <family val="1"/>
        <charset val="238"/>
      </rPr>
      <t xml:space="preserve">Fi </t>
    </r>
    <r>
      <rPr>
        <sz val="10"/>
        <color indexed="8"/>
        <rFont val="Times New Roman"/>
        <family val="1"/>
        <charset val="238"/>
      </rPr>
      <t>= 50 pentru Fi ≥ 5.
O revista cotată ISI este o revistă pentru care Clarivate Analytics calculează şi publică factorul de impact în Journal Citation Reports. În cazul articolelor publicate în reviste din Arts &amp; Humanities Citation Index (pentru care nu se calculează indicatori scientometrici) se va aplica formula de mai sus cu K</t>
    </r>
    <r>
      <rPr>
        <vertAlign val="subscript"/>
        <sz val="10"/>
        <color indexed="8"/>
        <rFont val="Times New Roman"/>
        <family val="1"/>
        <charset val="238"/>
      </rPr>
      <t>Fi</t>
    </r>
    <r>
      <rPr>
        <sz val="10"/>
        <color indexed="8"/>
        <rFont val="Times New Roman"/>
        <family val="1"/>
        <charset val="238"/>
      </rPr>
      <t xml:space="preserve"> = 16.</t>
    </r>
  </si>
  <si>
    <r>
      <rPr>
        <b/>
        <sz val="10"/>
        <color indexed="8"/>
        <rFont val="Times New Roman"/>
        <family val="1"/>
        <charset val="238"/>
      </rPr>
      <t>Articole publicate în reviste indexate în baze de date internaționale (BDI) - punctaj total (A.2.1. + A.2.2.)</t>
    </r>
    <r>
      <rPr>
        <sz val="10"/>
        <color indexed="8"/>
        <rFont val="Times New Roman"/>
        <family val="1"/>
        <charset val="238"/>
      </rPr>
      <t xml:space="preserve">
                                                                                                                                                                        Unde K</t>
    </r>
    <r>
      <rPr>
        <vertAlign val="subscript"/>
        <sz val="10"/>
        <color indexed="8"/>
        <rFont val="Times New Roman"/>
        <family val="1"/>
        <charset val="238"/>
      </rPr>
      <t>BDI</t>
    </r>
    <r>
      <rPr>
        <sz val="10"/>
        <color indexed="8"/>
        <rFont val="Times New Roman"/>
        <family val="1"/>
        <charset val="238"/>
      </rPr>
      <t xml:space="preserve"> este coeficientul de factor de impact în cazul revistelor indexate BDI:
- K</t>
    </r>
    <r>
      <rPr>
        <vertAlign val="subscript"/>
        <sz val="10"/>
        <color indexed="8"/>
        <rFont val="Times New Roman"/>
        <family val="1"/>
        <charset val="238"/>
      </rPr>
      <t>BDI</t>
    </r>
    <r>
      <rPr>
        <sz val="10"/>
        <color indexed="8"/>
        <rFont val="Times New Roman"/>
        <family val="1"/>
        <charset val="238"/>
      </rPr>
      <t xml:space="preserve"> = 1 pentru o bază de date;
- K</t>
    </r>
    <r>
      <rPr>
        <vertAlign val="subscript"/>
        <sz val="10"/>
        <color indexed="8"/>
        <rFont val="Times New Roman"/>
        <family val="1"/>
        <charset val="238"/>
      </rPr>
      <t>BDI</t>
    </r>
    <r>
      <rPr>
        <sz val="10"/>
        <color indexed="8"/>
        <rFont val="Times New Roman"/>
        <family val="1"/>
        <charset val="238"/>
      </rPr>
      <t xml:space="preserve"> = 1,5 pentru 2 baze de date;
- K</t>
    </r>
    <r>
      <rPr>
        <vertAlign val="subscript"/>
        <sz val="10"/>
        <color indexed="8"/>
        <rFont val="Times New Roman"/>
        <family val="1"/>
        <charset val="238"/>
      </rPr>
      <t>BDI</t>
    </r>
    <r>
      <rPr>
        <sz val="10"/>
        <color indexed="8"/>
        <rFont val="Times New Roman"/>
        <family val="1"/>
        <charset val="238"/>
      </rPr>
      <t xml:space="preserve"> = 2 pentru 3 baze de date;
- K</t>
    </r>
    <r>
      <rPr>
        <vertAlign val="subscript"/>
        <sz val="10"/>
        <color indexed="8"/>
        <rFont val="Times New Roman"/>
        <family val="1"/>
        <charset val="238"/>
      </rPr>
      <t>BDI</t>
    </r>
    <r>
      <rPr>
        <sz val="10"/>
        <color indexed="8"/>
        <rFont val="Times New Roman"/>
        <family val="1"/>
        <charset val="238"/>
      </rPr>
      <t xml:space="preserve"> = 2,5 pentru 4 baze de date;
- K</t>
    </r>
    <r>
      <rPr>
        <vertAlign val="subscript"/>
        <sz val="10"/>
        <color indexed="8"/>
        <rFont val="Times New Roman"/>
        <family val="1"/>
        <charset val="238"/>
      </rPr>
      <t>BDI</t>
    </r>
    <r>
      <rPr>
        <sz val="10"/>
        <color indexed="8"/>
        <rFont val="Times New Roman"/>
        <family val="1"/>
        <charset val="238"/>
      </rPr>
      <t xml:space="preserve"> = 3 pentru 5 baze de date;
- K</t>
    </r>
    <r>
      <rPr>
        <vertAlign val="subscript"/>
        <sz val="10"/>
        <color indexed="8"/>
        <rFont val="Times New Roman"/>
        <family val="1"/>
        <charset val="238"/>
      </rPr>
      <t xml:space="preserve">BDI </t>
    </r>
    <r>
      <rPr>
        <sz val="10"/>
        <color indexed="8"/>
        <rFont val="Times New Roman"/>
        <family val="1"/>
        <charset val="238"/>
      </rPr>
      <t>= 4 pentru 6 până la 10 baze de date;
- K</t>
    </r>
    <r>
      <rPr>
        <vertAlign val="subscript"/>
        <sz val="10"/>
        <color indexed="8"/>
        <rFont val="Times New Roman"/>
        <family val="1"/>
        <charset val="238"/>
      </rPr>
      <t xml:space="preserve">BDI </t>
    </r>
    <r>
      <rPr>
        <sz val="10"/>
        <color indexed="8"/>
        <rFont val="Times New Roman"/>
        <family val="1"/>
        <charset val="238"/>
      </rPr>
      <t>= 5 pentru 11 până la 14 baze de date;
- K</t>
    </r>
    <r>
      <rPr>
        <vertAlign val="subscript"/>
        <sz val="10"/>
        <color indexed="8"/>
        <rFont val="Times New Roman"/>
        <family val="1"/>
        <charset val="238"/>
      </rPr>
      <t>BDI</t>
    </r>
    <r>
      <rPr>
        <sz val="10"/>
        <color indexed="8"/>
        <rFont val="Times New Roman"/>
        <family val="1"/>
        <charset val="238"/>
      </rPr>
      <t xml:space="preserve"> = 6 pentru cel puțin 15 baze de date. 
În cazul în care revista este înclusă în bazele de date internaționale SCOPUS și/sau ERICH+ valoarea coeficientului K</t>
    </r>
    <r>
      <rPr>
        <vertAlign val="subscript"/>
        <sz val="10"/>
        <color indexed="8"/>
        <rFont val="Times New Roman"/>
        <family val="1"/>
        <charset val="238"/>
      </rPr>
      <t>BDI</t>
    </r>
    <r>
      <rPr>
        <sz val="10"/>
        <color indexed="8"/>
        <rFont val="Times New Roman"/>
        <family val="1"/>
        <charset val="238"/>
      </rPr>
      <t xml:space="preserve"> se majorează cu 1.
O revistă indexată BDI este o publicaţie care apare cu ritmicitate, conţine articole cu rezumate şi cuvinte cheie, are pagină web şi este indexată în cel puţin o bază de date internaţională de prestigiu, indicată pe pagina web a revistei respective.</t>
    </r>
  </si>
  <si>
    <r>
      <rPr>
        <b/>
        <sz val="10"/>
        <color indexed="8"/>
        <rFont val="Times New Roman"/>
        <family val="1"/>
        <charset val="238"/>
      </rPr>
      <t>Articole publicate în proceedings indexate ISI -                                                                                                      punctaj total (A.3.1. + A.3.2.)</t>
    </r>
    <r>
      <rPr>
        <sz val="10"/>
        <color indexed="8"/>
        <rFont val="Times New Roman"/>
        <family val="1"/>
        <charset val="238"/>
      </rPr>
      <t xml:space="preserve">
                                                                                                                                                                       O lucrare de tip proceedings paper este ISI dacă se regăseşte în Web of Science (Science Citation Index Expanded, Social Sciences Citation Index).</t>
    </r>
  </si>
  <si>
    <r>
      <rPr>
        <b/>
        <sz val="10"/>
        <color indexed="8"/>
        <rFont val="Times New Roman"/>
        <family val="1"/>
        <charset val="238"/>
      </rPr>
      <t>Articolele publicate în proceedings sau volume ale conferinţelor  - punctaj total (A.4.1. + A.4.2.)</t>
    </r>
    <r>
      <rPr>
        <sz val="10"/>
        <color indexed="8"/>
        <rFont val="Times New Roman"/>
        <family val="1"/>
        <charset val="238"/>
      </rPr>
      <t xml:space="preserve">
                                                                                                                                                             Unde:
- Ktip = 2 pentru proceedings indexate SCOPUS
- Ktip = 1 pentru proceedings indexate BDI 
- Ktip = 0,6 pentru alte volume.
Proceedings-ul este o publicaţie periodică (cu ISSN şi/sau cu ISBN) care conţine doar articole prezentate la conferinţe, în extenso. Nu se consideră: rezumatele, contribuţiile sub 4000 de caractere (fără spaţii), editarea de volume ale conferinţelor, editarea programelor conferinţelor, editarea culegerilor de rezumate.</t>
    </r>
  </si>
  <si>
    <r>
      <rPr>
        <b/>
        <sz val="10"/>
        <color indexed="8"/>
        <rFont val="Times New Roman"/>
        <family val="1"/>
        <charset val="238"/>
      </rPr>
      <t>Contracte de cercetare - punctaj total (A.6.1. + A.6.2.)</t>
    </r>
    <r>
      <rPr>
        <sz val="10"/>
        <color indexed="8"/>
        <rFont val="Times New Roman"/>
        <family val="1"/>
        <charset val="238"/>
      </rPr>
      <t xml:space="preserve">
P</t>
    </r>
    <r>
      <rPr>
        <vertAlign val="subscript"/>
        <sz val="10"/>
        <color indexed="8"/>
        <rFont val="Times New Roman"/>
        <family val="1"/>
        <charset val="238"/>
      </rPr>
      <t>CC</t>
    </r>
    <r>
      <rPr>
        <sz val="10"/>
        <color indexed="8"/>
        <rFont val="Times New Roman"/>
        <family val="1"/>
        <charset val="238"/>
      </rPr>
      <t xml:space="preserve"> = P</t>
    </r>
    <r>
      <rPr>
        <vertAlign val="subscript"/>
        <sz val="10"/>
        <color indexed="8"/>
        <rFont val="Times New Roman"/>
        <family val="1"/>
        <charset val="238"/>
      </rPr>
      <t>CN</t>
    </r>
    <r>
      <rPr>
        <sz val="10"/>
        <color indexed="8"/>
        <rFont val="Times New Roman"/>
        <family val="1"/>
        <charset val="238"/>
      </rPr>
      <t xml:space="preserve"> + P</t>
    </r>
    <r>
      <rPr>
        <vertAlign val="subscript"/>
        <sz val="10"/>
        <color indexed="8"/>
        <rFont val="Times New Roman"/>
        <family val="1"/>
        <charset val="238"/>
      </rPr>
      <t>CI</t>
    </r>
    <r>
      <rPr>
        <sz val="10"/>
        <color indexed="8"/>
        <rFont val="Times New Roman"/>
        <family val="1"/>
        <charset val="238"/>
      </rPr>
      <t xml:space="preserve">
- P</t>
    </r>
    <r>
      <rPr>
        <vertAlign val="subscript"/>
        <sz val="10"/>
        <color indexed="8"/>
        <rFont val="Times New Roman"/>
        <family val="1"/>
        <charset val="238"/>
      </rPr>
      <t xml:space="preserve">CN </t>
    </r>
    <r>
      <rPr>
        <sz val="10"/>
        <color indexed="8"/>
        <rFont val="Times New Roman"/>
        <family val="1"/>
        <charset val="238"/>
      </rPr>
      <t>- punctajul pentru contractele naţionale;
- P</t>
    </r>
    <r>
      <rPr>
        <vertAlign val="subscript"/>
        <sz val="10"/>
        <color indexed="8"/>
        <rFont val="Times New Roman"/>
        <family val="1"/>
        <charset val="238"/>
      </rPr>
      <t>CI</t>
    </r>
    <r>
      <rPr>
        <sz val="10"/>
        <color indexed="8"/>
        <rFont val="Times New Roman"/>
        <family val="1"/>
        <charset val="238"/>
      </rPr>
      <t xml:space="preserve"> - punctajul pentru contractele internaţionale,
ca sume ale punctajelor aferente tuturor contractelor în care cadrul didactic participă.
Pentru contractele naţionale şi internaţionale se consideră Kcerc = 8000;
Pentru contractele cu agenţi economici se consideră Kcerc = 1000;
Pentru proiectele în care cadrele didactice din UBc reprezintă România la nivelul unor foruri ştiinţifice europene sau mondiale, punctajul atribuit va fi de 5 puncte.
</t>
    </r>
    <r>
      <rPr>
        <b/>
        <sz val="10"/>
        <color indexed="8"/>
        <rFont val="Times New Roman"/>
        <family val="1"/>
        <charset val="238"/>
      </rPr>
      <t>Observaţii</t>
    </r>
    <r>
      <rPr>
        <sz val="10"/>
        <color indexed="8"/>
        <rFont val="Times New Roman"/>
        <family val="1"/>
        <charset val="238"/>
      </rPr>
      <t xml:space="preserve">
1. În cazul proiectelor naţionale şi a celor internaţionale, se consideră doar proiectele aflate în derulare sau finalizate în perioada de evaluare, la care Universitatea este coordonator/partener şi a încasat cel puţin o tranşă din bugetul propus sau la care plata se face indirect, prin achiziţia de servicii, materiale sau echipamente. Calculul punctajului se face pentru bugetul total al proiectului aferent Universităţii. Pentru proiectele în derulare, se ia în calcul bugetul propus, iar pentru cele finalizate, bugetul realizat. Nu sunt incluse în această categorie programele de tip Erasmus.
2. În cazul proiectelor cu agenţi economici, se consideră doar sumele efectiv încasate de universitate la data evaluării.                                                                                        3. Doar contracte de cercetare. Nu se punctează proiecte FDI, dezvoltare, transfer tehnologic, consultanță, servicii etc.</t>
    </r>
  </si>
  <si>
    <r>
      <rPr>
        <b/>
        <sz val="10"/>
        <color indexed="8"/>
        <rFont val="Times New Roman"/>
        <family val="1"/>
        <charset val="238"/>
      </rPr>
      <t>Contracte de dezvoltare instituțională - punctaj total (A.7.1. + A.7.2.)</t>
    </r>
    <r>
      <rPr>
        <sz val="10"/>
        <color indexed="8"/>
        <rFont val="Times New Roman"/>
        <family val="1"/>
        <charset val="238"/>
      </rPr>
      <t xml:space="preserve">
Pentru contractele internaționale cu finanțare externă directă se acordă o majorare a punctajului P</t>
    </r>
    <r>
      <rPr>
        <vertAlign val="subscript"/>
        <sz val="10"/>
        <color indexed="8"/>
        <rFont val="Times New Roman"/>
        <family val="1"/>
        <charset val="238"/>
      </rPr>
      <t>CDezv</t>
    </r>
    <r>
      <rPr>
        <sz val="10"/>
        <color indexed="8"/>
        <rFont val="Times New Roman"/>
        <family val="1"/>
        <charset val="238"/>
      </rPr>
      <t xml:space="preserve"> cu 30%.</t>
    </r>
  </si>
  <si>
    <r>
      <rPr>
        <b/>
        <sz val="10"/>
        <color indexed="8"/>
        <rFont val="Times New Roman"/>
        <family val="1"/>
      </rPr>
      <t>Invenţii</t>
    </r>
    <r>
      <rPr>
        <sz val="10"/>
        <color indexed="8"/>
        <rFont val="Times New Roman"/>
        <family val="1"/>
        <charset val="238"/>
      </rPr>
      <t xml:space="preserve"> - punctaj total (A.8.1. + A.8.2.)
Dacă nu se specifică, în mod explicit, aportul fiecărui autor, punctajul se împarte în mod egal între autori.
Pentru brevetele internaționale se  acordă o majorare a punctajului P</t>
    </r>
    <r>
      <rPr>
        <vertAlign val="subscript"/>
        <sz val="10"/>
        <color indexed="8"/>
        <rFont val="Times New Roman"/>
        <family val="1"/>
        <charset val="238"/>
      </rPr>
      <t xml:space="preserve">Inv </t>
    </r>
    <r>
      <rPr>
        <sz val="10"/>
        <color indexed="8"/>
        <rFont val="Times New Roman"/>
        <family val="1"/>
        <charset val="238"/>
      </rPr>
      <t>cu 30% .</t>
    </r>
  </si>
  <si>
    <r>
      <rPr>
        <b/>
        <sz val="10"/>
        <color indexed="8"/>
        <rFont val="Times New Roman"/>
        <family val="1"/>
        <charset val="238"/>
      </rPr>
      <t>Prezentarea de lucrări ştiinţifice la congrese/ conferinţe - punctaj total (A.9.1. + A.9.2.)</t>
    </r>
    <r>
      <rPr>
        <sz val="10"/>
        <color indexed="8"/>
        <rFont val="Times New Roman"/>
        <family val="1"/>
        <charset val="238"/>
      </rPr>
      <t xml:space="preserve">
Punctajul PMS se calculează corespunzător congreselor/ conferinţelor pentru care se poate demonstra participarea (delegaţie, documente de călătorie) şi se poate împărţi între participanţi.</t>
    </r>
  </si>
  <si>
    <r>
      <rPr>
        <b/>
        <sz val="10"/>
        <color indexed="8"/>
        <rFont val="Times New Roman"/>
        <family val="1"/>
      </rPr>
      <t>Propuneri de proiecte de cercetare sau dezvoltare</t>
    </r>
    <r>
      <rPr>
        <sz val="10"/>
        <color indexed="8"/>
        <rFont val="Times New Roman"/>
        <family val="1"/>
        <charset val="238"/>
      </rPr>
      <t xml:space="preserve">
Se consideră doar propunerile de proiecte în competiţii naţionale sau internaţionale. 
Directorul de proiect va stabili modul de împărţire a punctajului cu colaboratorii implicaţi în redactarea propunerii.
Punctajul PPC se calculează astfel:
- 3 puncte (director de proiect la nivel naţional);
- 4 puncte (director de proiect la nivel internaţional);
- 3 puncte (director de proiect de dezvoltare din fonduri structurale). </t>
    </r>
  </si>
  <si>
    <r>
      <rPr>
        <b/>
        <sz val="10"/>
        <color indexed="8"/>
        <rFont val="Times New Roman"/>
        <family val="1"/>
      </rPr>
      <t>Lucrări de tipul Book Review cotate/indexate ISI / BDI</t>
    </r>
    <r>
      <rPr>
        <sz val="10"/>
        <color indexed="8"/>
        <rFont val="Times New Roman"/>
        <family val="1"/>
        <charset val="238"/>
      </rPr>
      <t xml:space="preserve">
Punctajul PBR(ISI) se calculează astfel:
PBR(ISI)=1/nr autori
Punctajul PBR(BDI) se calculează astfel:
PBR(BDI)=0,5/nr autori</t>
    </r>
  </si>
  <si>
    <r>
      <rPr>
        <b/>
        <sz val="10"/>
        <color indexed="8"/>
        <rFont val="Times New Roman"/>
        <family val="1"/>
      </rPr>
      <t xml:space="preserve">Se va completa valoarea </t>
    </r>
    <r>
      <rPr>
        <b/>
        <i/>
        <sz val="10"/>
        <color indexed="8"/>
        <rFont val="Times New Roman"/>
        <family val="1"/>
      </rPr>
      <t>H-index</t>
    </r>
    <r>
      <rPr>
        <b/>
        <sz val="10"/>
        <color indexed="8"/>
        <rFont val="Times New Roman"/>
        <family val="1"/>
      </rPr>
      <t xml:space="preserve"> de la data raportării.</t>
    </r>
  </si>
  <si>
    <r>
      <rPr>
        <b/>
        <sz val="10"/>
        <color indexed="8"/>
        <rFont val="Times New Roman"/>
        <family val="1"/>
      </rPr>
      <t>Recenzor reviste cotate ISI / indexate BDI</t>
    </r>
    <r>
      <rPr>
        <sz val="10"/>
        <color indexed="8"/>
        <rFont val="Times New Roman"/>
        <family val="1"/>
      </rPr>
      <t xml:space="preserve"> - punctaj total (A.16.1. + A.16.2.)</t>
    </r>
  </si>
  <si>
    <t xml:space="preserve">* Pentru posturile didactice scoase la concurs, fisa se va completa pentru întreaga activitate. </t>
  </si>
  <si>
    <t>Citări în articole publicate în reviste şi proceedings cotate/indexate ISI (Web of Science)</t>
  </si>
  <si>
    <r>
      <t>ROMÂNIA
MINISTERUL EDUCAŢIEI ȘI CERCETĂRII</t>
    </r>
    <r>
      <rPr>
        <b/>
        <sz val="10"/>
        <color indexed="8"/>
        <rFont val="Times New Roman"/>
        <family val="1"/>
      </rPr>
      <t xml:space="preserve">
UNIVERSITATEA „VASILE ALECSANDRI” DIN BACĂU
Calea Mărăşeşti, Nr. 157, Bacău 600115
Tel. +40-234-542411, tel./fax +40-234-545753
www.ub.ro;  e-mail: rector@ub.ro</t>
    </r>
  </si>
  <si>
    <r>
      <t xml:space="preserve">ROMÂNIA
</t>
    </r>
    <r>
      <rPr>
        <b/>
        <sz val="11"/>
        <color theme="1"/>
        <rFont val="Times New Roman"/>
        <family val="1"/>
      </rPr>
      <t>MINISTERUL EDUCAŢIEI ȘI CERCETĂRII</t>
    </r>
    <r>
      <rPr>
        <b/>
        <sz val="10"/>
        <color indexed="8"/>
        <rFont val="Times New Roman"/>
        <family val="1"/>
      </rPr>
      <t xml:space="preserve">
UNIVERSITATEA „VASILE ALECSANDRI” DIN BACĂU
Calea Mărăşeşti, Nr. 157, Bacău 600115
Tel. +40-234-542411, tel./fax +40-234-545753
www.ub.ro;  e-mail: rector@ub.ro</t>
    </r>
  </si>
  <si>
    <r>
      <t xml:space="preserve">ROMÂNIA
MINISTERUL EDUCAŢIEI ȘI CERCETĂRII </t>
    </r>
    <r>
      <rPr>
        <b/>
        <sz val="10"/>
        <color indexed="8"/>
        <rFont val="Times New Roman"/>
        <family val="1"/>
      </rPr>
      <t xml:space="preserve">
UNIVERSITATEA „VASILE ALECSANDRI” DIN BACĂU
Calea Mărăşeşti, Nr. 157, Bacău 600115
Tel. +40-234-542411, tel./fax +40-234-545753
www.ub.ro;  e-mail: rector@ub.ro</t>
    </r>
  </si>
  <si>
    <t>Punctaj articole, cărți, contracte etc. în perioada 1 ian - 31 dec. (a.c. -5)</t>
  </si>
  <si>
    <t>Punctaj articole, cărți, contracte etc. în perioada 1 ian - 31 dec. (a.c. -4)</t>
  </si>
  <si>
    <t>Punctaj articole, cărți, contracte etc. în perioada 1 ian - 31 dec. (a.c. -3)</t>
  </si>
  <si>
    <t>Punctaj articole, cărți, contracte etc. în perioada 1 ian - 31 dec. (a.c. -2)</t>
  </si>
  <si>
    <t>Punctaj articole, cărți, contracte etc. în perioada 1 ian - 31 dec. (a.c. -1)</t>
  </si>
  <si>
    <r>
      <t xml:space="preserve">Perioada*: (a.c.- 5) </t>
    </r>
    <r>
      <rPr>
        <sz val="12"/>
        <color rgb="FFFF0000"/>
        <rFont val="Times New Roman"/>
        <family val="1"/>
      </rPr>
      <t>(ex. 1 ian. 2020 - 31 dec. 2024 )</t>
    </r>
  </si>
  <si>
    <r>
      <t>Perioada*:  a.c.- 5</t>
    </r>
    <r>
      <rPr>
        <b/>
        <sz val="12"/>
        <color rgb="FFFF0000"/>
        <rFont val="Times New Roman"/>
        <family val="1"/>
      </rPr>
      <t xml:space="preserve"> </t>
    </r>
    <r>
      <rPr>
        <sz val="12"/>
        <color rgb="FFFF0000"/>
        <rFont val="Times New Roman"/>
        <family val="1"/>
      </rPr>
      <t>(ex. 1 ian. 2020 - 31 dec. 2024 )</t>
    </r>
  </si>
  <si>
    <t xml:space="preserve">A.1 </t>
  </si>
  <si>
    <t>A.1.1</t>
  </si>
  <si>
    <t>A.1.2</t>
  </si>
  <si>
    <t>A.2</t>
  </si>
  <si>
    <t>A.2.1</t>
  </si>
  <si>
    <t>A.3</t>
  </si>
  <si>
    <t>A.3.1</t>
  </si>
  <si>
    <t>A.4</t>
  </si>
  <si>
    <t>A.4.1</t>
  </si>
  <si>
    <t>A.6</t>
  </si>
  <si>
    <t>A.6.1</t>
  </si>
  <si>
    <t>A.6.2</t>
  </si>
  <si>
    <t>A.8</t>
  </si>
  <si>
    <t>A.8.2</t>
  </si>
  <si>
    <t>A.9</t>
  </si>
  <si>
    <t>A.12</t>
  </si>
  <si>
    <t>A.13</t>
  </si>
  <si>
    <t>A.14</t>
  </si>
  <si>
    <t xml:space="preserve"> Impactul performanței sportive</t>
  </si>
  <si>
    <t>A.17.</t>
  </si>
  <si>
    <t>A.17.1</t>
  </si>
  <si>
    <t>A.17.2</t>
  </si>
  <si>
    <t xml:space="preserve">Citările nominale ale activităților sportive în publicații de specialitate </t>
  </si>
  <si>
    <t xml:space="preserve">Titlurile onorifice sau publicațiile de specialitate </t>
  </si>
  <si>
    <t>Performanța sportivă</t>
  </si>
  <si>
    <t>A.18</t>
  </si>
  <si>
    <t xml:space="preserve">Performanțe sportive obținute în campionate:
a) Universitar turneu-faza finală:
- locul 1 = 5pct.
- locul 2 = 3,5pct.
- locul 3 = 2,5pct.
b) National turneu-faza finală:
- locul 1 = 5pct.
- locul 2 = 3,5pct.
- locul 3 = 2,5pct.
c) European:
- locul 1 = 15pct.
- locul 2 = 12,5pct.
- locul 3 = 10pct.
- locurile 4-6 = 7,5pct.
d) Competiții internaționale de reprezentare a României:
- locul 1 = 10pct.
- locul 2 = 7,5pct.
- locul 3 = 5pct.
e) Mondial (Competiții la nivel mondial/Jocuri mondiale Special Olympic/Jocuri paraolimpice/Jocuri Olimpice):
- locul 1 = 100pct.
- locul 2 = 80pct.
- locul 3 = 60pct.
- locul 4 = 50pct.
- locul 5 = 40pct.
- locul 6 = 30pct.
- locurile 7-8 = 15pct.
f) Recorduri obținute:
- național = 10pct.
- european = 20pct.
- mondial olimpic = 30pct.
</t>
  </si>
  <si>
    <r>
      <t>Primul autor/ autor principal / autor corespondent 
	(se acordă o majorare a P</t>
    </r>
    <r>
      <rPr>
        <vertAlign val="subscript"/>
        <sz val="10"/>
        <color indexed="8"/>
        <rFont val="Times New Roman"/>
        <family val="1"/>
        <charset val="238"/>
      </rPr>
      <t>ISI</t>
    </r>
    <r>
      <rPr>
        <sz val="10"/>
        <color indexed="8"/>
        <rFont val="Times New Roman"/>
        <family val="1"/>
        <charset val="238"/>
      </rPr>
      <t xml:space="preserve"> cu 50%)
Dacă primul autor/ autorul principal este şi autor corespondent, majorarea se acordă o singură dată.</t>
    </r>
  </si>
  <si>
    <r>
      <t>Primul autor/ autor principal / autor corespondent 
	(se acordă o majorare a P</t>
    </r>
    <r>
      <rPr>
        <vertAlign val="subscript"/>
        <sz val="10"/>
        <color indexed="8"/>
        <rFont val="Times New Roman"/>
        <family val="1"/>
        <charset val="238"/>
      </rPr>
      <t>BDI</t>
    </r>
    <r>
      <rPr>
        <sz val="10"/>
        <color indexed="8"/>
        <rFont val="Times New Roman"/>
        <family val="1"/>
        <charset val="238"/>
      </rPr>
      <t xml:space="preserve"> cu 50%)
Dacă primul autor/ autorul principal este şi autor corespondent, majorarea se acordă o singură dată.</t>
    </r>
  </si>
  <si>
    <r>
      <t>Primul autor/ autor principal / autor corespondent 
	(se acordă o majorare a P</t>
    </r>
    <r>
      <rPr>
        <vertAlign val="subscript"/>
        <sz val="10"/>
        <color indexed="8"/>
        <rFont val="Times New Roman"/>
        <family val="1"/>
        <charset val="238"/>
      </rPr>
      <t xml:space="preserve">PISI </t>
    </r>
    <r>
      <rPr>
        <sz val="10"/>
        <color indexed="8"/>
        <rFont val="Times New Roman"/>
        <family val="1"/>
        <charset val="238"/>
      </rPr>
      <t>cu 50%)
Dacă primul autor/ autorul principal este şi autor corespondent, majorarea se acordă o singură dată.</t>
    </r>
  </si>
  <si>
    <r>
      <t>Primul autor/ autor principal / autor corespondent 
	(se acordă o majorare a P</t>
    </r>
    <r>
      <rPr>
        <vertAlign val="subscript"/>
        <sz val="10"/>
        <color indexed="8"/>
        <rFont val="Times New Roman"/>
        <family val="1"/>
        <charset val="238"/>
      </rPr>
      <t>PBDI</t>
    </r>
    <r>
      <rPr>
        <sz val="10"/>
        <color indexed="8"/>
        <rFont val="Times New Roman"/>
        <family val="1"/>
        <charset val="238"/>
      </rPr>
      <t xml:space="preserve"> cu 50%)
Dacă primul autor/ autorul principal este şi autor corespondent, majorarea se acordă o singură dată.</t>
    </r>
  </si>
  <si>
    <t>Total punctaj indicatori pentru creșterea salariului personalului didactic</t>
  </si>
  <si>
    <r>
      <t xml:space="preserve">Total punctaj indicatori pentru creșterea salariului personalului didactic </t>
    </r>
    <r>
      <rPr>
        <b/>
        <sz val="11"/>
        <color rgb="FFFF0000"/>
        <rFont val="Times New Roman"/>
        <family val="1"/>
      </rPr>
      <t>(ȘTIINȚE UMANISTE)</t>
    </r>
  </si>
  <si>
    <t>C.1.1</t>
  </si>
  <si>
    <t>C1.2</t>
  </si>
  <si>
    <t>C2.1</t>
  </si>
  <si>
    <t>C2.2</t>
  </si>
  <si>
    <t>C3.1</t>
  </si>
  <si>
    <t>C3.2</t>
  </si>
  <si>
    <t>C3.3</t>
  </si>
  <si>
    <t>C3.4</t>
  </si>
  <si>
    <t>C3.5</t>
  </si>
  <si>
    <t>C3.6</t>
  </si>
  <si>
    <t>C4.1</t>
  </si>
  <si>
    <t>C4.3</t>
  </si>
  <si>
    <t>C4.4</t>
  </si>
  <si>
    <t>C5.1</t>
  </si>
  <si>
    <t>C5.2</t>
  </si>
  <si>
    <t>C9.2</t>
  </si>
  <si>
    <r>
      <rPr>
        <b/>
        <sz val="10"/>
        <color indexed="8"/>
        <rFont val="Times New Roman"/>
        <family val="1"/>
        <charset val="238"/>
      </rPr>
      <t>Cărţi/ enciclopedii sau capitole din cărţi/enciclopedii (cu excepția manualelor, îndrumarelor de laborator sau proiect, caietelor de seminar sau lucrări practice sau altor materiale de uz didactic) - punctaj total (A.5.1 – A.5.6.)</t>
    </r>
    <r>
      <rPr>
        <sz val="10"/>
        <color indexed="8"/>
        <rFont val="Times New Roman"/>
        <family val="1"/>
        <charset val="238"/>
      </rPr>
      <t xml:space="preserve">
În care:
- K</t>
    </r>
    <r>
      <rPr>
        <vertAlign val="subscript"/>
        <sz val="10"/>
        <color indexed="8"/>
        <rFont val="Times New Roman"/>
        <family val="1"/>
        <charset val="238"/>
      </rPr>
      <t>nr. pag</t>
    </r>
    <r>
      <rPr>
        <sz val="10"/>
        <color indexed="8"/>
        <rFont val="Times New Roman"/>
        <family val="1"/>
        <charset val="238"/>
      </rPr>
      <t>. = 1/10;
- K</t>
    </r>
    <r>
      <rPr>
        <vertAlign val="subscript"/>
        <sz val="10"/>
        <color indexed="8"/>
        <rFont val="Times New Roman"/>
        <family val="1"/>
        <charset val="238"/>
      </rPr>
      <t>imp</t>
    </r>
    <r>
      <rPr>
        <sz val="10"/>
        <color indexed="8"/>
        <rFont val="Times New Roman"/>
        <family val="1"/>
        <charset val="238"/>
      </rPr>
      <t xml:space="preserve"> = 2 pentru o publicaţie în limbă străină, într-o editură străină (cu excepţia celor din Republica Moldova);
- K</t>
    </r>
    <r>
      <rPr>
        <vertAlign val="subscript"/>
        <sz val="10"/>
        <color indexed="8"/>
        <rFont val="Times New Roman"/>
        <family val="1"/>
        <charset val="238"/>
      </rPr>
      <t>imp</t>
    </r>
    <r>
      <rPr>
        <sz val="10"/>
        <color indexed="8"/>
        <rFont val="Times New Roman"/>
        <family val="1"/>
        <charset val="238"/>
      </rPr>
      <t xml:space="preserve"> = 1,5 pentru o publicaţie în limbă străină, într-o editură românească;
- K</t>
    </r>
    <r>
      <rPr>
        <vertAlign val="subscript"/>
        <sz val="10"/>
        <color indexed="8"/>
        <rFont val="Times New Roman"/>
        <family val="1"/>
        <charset val="238"/>
      </rPr>
      <t>imp</t>
    </r>
    <r>
      <rPr>
        <sz val="10"/>
        <color indexed="8"/>
        <rFont val="Times New Roman"/>
        <family val="1"/>
        <charset val="238"/>
      </rPr>
      <t xml:space="preserve"> = 1 pentru o publicaţie în limba română. 
Pentru prima ediție Korig=1. Pentru o carte reeditată se acordă 25% din punctajul primei ediţii, dacă există diferenţe de cel puţin 25% faţă de aceasta. (Korig=0,25)
Pentru cărţile/capitolele de carte indexate ISI, punctajul se multiplică cu 3.
Pentru un capitol publicat într-o enciclopedie* se va aplica formula: 
                                                               , cu K</t>
    </r>
    <r>
      <rPr>
        <vertAlign val="subscript"/>
        <sz val="10"/>
        <color indexed="8"/>
        <rFont val="Times New Roman"/>
        <family val="1"/>
        <charset val="238"/>
      </rPr>
      <t>Fi</t>
    </r>
    <r>
      <rPr>
        <sz val="10"/>
        <color indexed="8"/>
        <rFont val="Times New Roman"/>
        <family val="1"/>
        <charset val="238"/>
      </rPr>
      <t xml:space="preserve"> = 10.
                                                                                                                                                 Autorii au aceleaşi drepturi, cu excepţia cărţilor în care este prevăzut în mod special aportul fiecărui autor, prin indicarea capitolelor realizate. La numărul de autori intră şi coordonatorul (dacă este declarat ca atare pe coperta cărţii), căruia i se dublează punctajul. 
Modul de stabilire a calculului paginii standard rămâne la latitudinea fiecărei facultăţi. Implicit, o pagină standard are 2000 caractere.
Cartea trebuie să aibă ISBN şi să aibă legătură cu domeniile de studii sau de cercetare ale departamentului.
Nu se consideră: rezumatele, contribuţiile sub 4000 de caractere, editarea de volume ale conferinţelor, editarea programelor conferinţelor, editarea culegerilor de rezumate.
* enciclopedie – conform definițiilor din dicționarele de specialitate
**Pentru creșterea salariului personalului didactic (Științe umaniste) se vor respecta cerințele din R–06-02, Anexa 1, criteriul A5.</t>
    </r>
  </si>
  <si>
    <r>
      <rPr>
        <b/>
        <sz val="10"/>
        <color indexed="8"/>
        <rFont val="Times New Roman"/>
        <family val="1"/>
      </rPr>
      <t>Număr de doctoranzi, doctori coordonați și confirmați de CNATDCU</t>
    </r>
    <r>
      <rPr>
        <sz val="10"/>
        <color indexed="8"/>
        <rFont val="Times New Roman"/>
        <family val="1"/>
        <charset val="238"/>
      </rPr>
      <t xml:space="preserve"> 
(ultimii 6 ani)
- 50 puncte pentru deținerea calității de conducător de doctorat
- 10 puncte pentru fiecare doctorand în stagiu
- 200 puncte pentru fiecare doctor confirmat;
- 300 puncte pentru fiecare doctor confirmat, coordonat în cotutelă națională;
- 400 puncte pentru fiecare doctor confirmat, coordonat în cotutelă internațională.</t>
    </r>
  </si>
  <si>
    <t>CRITERIUL A.
CERCETARE ȘTIINȚIFICĂ</t>
  </si>
  <si>
    <t xml:space="preserve">Simb. </t>
  </si>
  <si>
    <t>CRITERIUL C.
PRESTIGIUL PROFESIONAL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</si>
</sst>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sz val="11"/>
      <color indexed="8"/>
      <name val="Times New Roman"/>
      <family val="1"/>
    </font>
    <font>
      <b/>
      <sz val="11"/>
      <color indexed="8"/>
      <name val="Times New Roman"/>
      <family val="1"/>
    </font>
    <font>
      <b/>
      <sz val="10"/>
      <color indexed="8"/>
      <name val="Times New Roman"/>
      <family val="1"/>
    </font>
    <font>
      <sz val="11"/>
      <name val="Times New Roman"/>
      <family val="1"/>
    </font>
    <font>
      <b/>
      <sz val="10"/>
      <name val="Times New Roman"/>
      <family val="1"/>
    </font>
    <font>
      <sz val="11"/>
      <color indexed="8"/>
      <name val="Times New Roman"/>
      <family val="1"/>
      <charset val="238"/>
    </font>
    <font>
      <b/>
      <sz val="11"/>
      <color indexed="8"/>
      <name val="Times New Roman"/>
      <family val="1"/>
      <charset val="238"/>
    </font>
    <font>
      <b/>
      <sz val="10"/>
      <color indexed="8"/>
      <name val="Times New Roman"/>
      <family val="1"/>
      <charset val="238"/>
    </font>
    <font>
      <sz val="10"/>
      <color indexed="8"/>
      <name val="Times New Roman"/>
      <family val="1"/>
      <charset val="238"/>
    </font>
    <font>
      <b/>
      <sz val="10"/>
      <color indexed="8"/>
      <name val="Times New Roman"/>
      <family val="1"/>
      <charset val="238"/>
    </font>
    <font>
      <b/>
      <u/>
      <sz val="11"/>
      <color indexed="8"/>
      <name val="Times New Roman"/>
      <family val="1"/>
      <charset val="238"/>
    </font>
    <font>
      <vertAlign val="subscript"/>
      <sz val="10"/>
      <color indexed="8"/>
      <name val="Times New Roman"/>
      <family val="1"/>
      <charset val="238"/>
    </font>
    <font>
      <sz val="10"/>
      <color indexed="8"/>
      <name val="Times New Roman"/>
      <family val="1"/>
    </font>
    <font>
      <b/>
      <sz val="14"/>
      <color indexed="8"/>
      <name val="Times New Roman"/>
      <family val="1"/>
    </font>
    <font>
      <u/>
      <sz val="11"/>
      <color indexed="8"/>
      <name val="Times New Roman"/>
      <family val="1"/>
    </font>
    <font>
      <b/>
      <sz val="9"/>
      <color indexed="8"/>
      <name val="Times New Roman"/>
      <family val="1"/>
    </font>
    <font>
      <b/>
      <sz val="10"/>
      <name val="Times New Roman"/>
      <family val="1"/>
      <charset val="238"/>
    </font>
    <font>
      <b/>
      <i/>
      <sz val="10"/>
      <color indexed="8"/>
      <name val="Times New Roman"/>
      <family val="1"/>
    </font>
    <font>
      <sz val="11"/>
      <color theme="1"/>
      <name val="Times New Roman"/>
      <family val="1"/>
      <charset val="238"/>
    </font>
    <font>
      <i/>
      <sz val="8"/>
      <color theme="1"/>
      <name val="Times New Roman"/>
      <family val="1"/>
      <charset val="238"/>
    </font>
    <font>
      <b/>
      <sz val="11"/>
      <color rgb="FFFF0000"/>
      <name val="Times New Roman"/>
      <family val="1"/>
      <charset val="238"/>
    </font>
    <font>
      <b/>
      <sz val="11"/>
      <color theme="1"/>
      <name val="Times New Roman"/>
      <family val="1"/>
      <charset val="238"/>
    </font>
    <font>
      <b/>
      <sz val="16"/>
      <color theme="1"/>
      <name val="Times New Roman"/>
      <family val="1"/>
      <charset val="238"/>
    </font>
    <font>
      <sz val="16"/>
      <color theme="1"/>
      <name val="Calibri"/>
      <family val="2"/>
      <scheme val="minor"/>
    </font>
    <font>
      <b/>
      <sz val="10"/>
      <color theme="1"/>
      <name val="Times New Roman"/>
      <family val="1"/>
      <charset val="238"/>
    </font>
    <font>
      <b/>
      <sz val="11"/>
      <color theme="1"/>
      <name val="Calibri"/>
      <family val="2"/>
      <charset val="238"/>
      <scheme val="minor"/>
    </font>
    <font>
      <b/>
      <sz val="11"/>
      <color rgb="FFFF0000"/>
      <name val="Calibri"/>
      <family val="2"/>
      <scheme val="minor"/>
    </font>
    <font>
      <b/>
      <sz val="12"/>
      <color theme="1"/>
      <name val="Times New Roman"/>
      <family val="1"/>
      <charset val="238"/>
    </font>
    <font>
      <sz val="14"/>
      <color theme="1"/>
      <name val="Calibri"/>
      <family val="2"/>
      <scheme val="minor"/>
    </font>
    <font>
      <sz val="10"/>
      <color rgb="FF000000"/>
      <name val="Times New Roman"/>
      <family val="1"/>
      <charset val="238"/>
    </font>
    <font>
      <sz val="11"/>
      <color theme="1"/>
      <name val="Calibri"/>
      <family val="2"/>
      <charset val="238"/>
      <scheme val="minor"/>
    </font>
    <font>
      <sz val="10"/>
      <color theme="1"/>
      <name val="Calibri"/>
      <family val="2"/>
      <scheme val="minor"/>
    </font>
    <font>
      <b/>
      <sz val="14"/>
      <color theme="1"/>
      <name val="Times New Roman"/>
      <family val="1"/>
      <charset val="238"/>
    </font>
    <font>
      <b/>
      <sz val="12"/>
      <color theme="1"/>
      <name val="Times New Roman"/>
      <family val="1"/>
    </font>
    <font>
      <b/>
      <sz val="10"/>
      <color rgb="FFFF0000"/>
      <name val="Calibri"/>
      <family val="2"/>
      <scheme val="minor"/>
    </font>
    <font>
      <b/>
      <sz val="11"/>
      <color theme="1"/>
      <name val="Calibri"/>
      <family val="2"/>
      <scheme val="minor"/>
    </font>
    <font>
      <b/>
      <sz val="11"/>
      <color theme="1"/>
      <name val="Times New Roman"/>
      <family val="1"/>
    </font>
    <font>
      <b/>
      <sz val="12"/>
      <color indexed="8"/>
      <name val="Times New Roman"/>
      <family val="1"/>
    </font>
    <font>
      <b/>
      <sz val="16"/>
      <color theme="1"/>
      <name val="Calibri"/>
      <family val="2"/>
      <scheme val="minor"/>
    </font>
    <font>
      <b/>
      <sz val="9"/>
      <name val="Times New Roman"/>
      <family val="1"/>
    </font>
    <font>
      <b/>
      <sz val="12"/>
      <name val="Times New Roman"/>
      <family val="1"/>
      <charset val="238"/>
    </font>
    <font>
      <b/>
      <sz val="12"/>
      <color rgb="FFFF0000"/>
      <name val="Times New Roman"/>
      <family val="1"/>
    </font>
    <font>
      <sz val="12"/>
      <color rgb="FFFF0000"/>
      <name val="Times New Roman"/>
      <family val="1"/>
    </font>
    <font>
      <b/>
      <sz val="11"/>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91">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9" fillId="0" borderId="0" xfId="0" applyFont="1"/>
    <xf numFmtId="0" fontId="20" fillId="0" borderId="0" xfId="0" applyFont="1"/>
    <xf numFmtId="0" fontId="6"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0" fillId="0" borderId="0" xfId="0"/>
    <xf numFmtId="0" fontId="0" fillId="0" borderId="0" xfId="0" applyAlignment="1">
      <alignment vertical="center"/>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0" fillId="0" borderId="0" xfId="0"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0" borderId="0" xfId="0" applyFont="1" applyAlignment="1">
      <alignment wrapText="1"/>
    </xf>
    <xf numFmtId="0" fontId="0" fillId="0" borderId="0" xfId="0" applyAlignment="1">
      <alignment wrapText="1"/>
    </xf>
    <xf numFmtId="0" fontId="0" fillId="0" borderId="0" xfId="0" applyAlignment="1">
      <alignment horizontal="center" wrapText="1"/>
    </xf>
    <xf numFmtId="2"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2" fontId="1"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1" fillId="0"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2" fontId="6" fillId="0" borderId="1" xfId="0" applyNumberFormat="1" applyFont="1" applyBorder="1" applyAlignment="1">
      <alignment horizontal="center" vertical="center" wrapText="1"/>
    </xf>
    <xf numFmtId="2" fontId="6"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23" fillId="0" borderId="0" xfId="0" applyFont="1" applyAlignment="1">
      <alignment horizontal="center" wrapText="1"/>
    </xf>
    <xf numFmtId="0" fontId="0" fillId="0" borderId="0" xfId="0" applyAlignment="1">
      <alignment wrapText="1"/>
    </xf>
    <xf numFmtId="0" fontId="0" fillId="0" borderId="0" xfId="0" applyAlignment="1">
      <alignment horizontal="center" wrapText="1"/>
    </xf>
    <xf numFmtId="0" fontId="24" fillId="0" borderId="0" xfId="0" applyFont="1" applyAlignment="1">
      <alignment wrapText="1"/>
    </xf>
    <xf numFmtId="0" fontId="2" fillId="0" borderId="1" xfId="0" applyFont="1" applyBorder="1" applyAlignment="1">
      <alignment horizontal="left" vertical="center" wrapText="1"/>
    </xf>
    <xf numFmtId="0" fontId="40" fillId="0" borderId="1" xfId="0" applyFont="1" applyBorder="1" applyAlignment="1">
      <alignment horizontal="center" vertical="center" wrapText="1"/>
    </xf>
    <xf numFmtId="0" fontId="40" fillId="0" borderId="10" xfId="0" applyFont="1" applyBorder="1" applyAlignment="1">
      <alignment horizontal="center" vertical="center" wrapText="1"/>
    </xf>
    <xf numFmtId="0" fontId="16" fillId="0" borderId="10" xfId="0" applyFont="1" applyBorder="1" applyAlignment="1">
      <alignment horizontal="center" vertical="center" wrapText="1"/>
    </xf>
    <xf numFmtId="2" fontId="8" fillId="3" borderId="14" xfId="0" applyNumberFormat="1" applyFont="1" applyFill="1" applyBorder="1" applyAlignment="1">
      <alignment horizontal="center" vertical="center" wrapText="1"/>
    </xf>
    <xf numFmtId="2" fontId="9" fillId="0" borderId="20" xfId="0" applyNumberFormat="1" applyFont="1" applyBorder="1" applyAlignment="1">
      <alignment horizontal="center" vertical="center" wrapText="1"/>
    </xf>
    <xf numFmtId="2" fontId="13" fillId="0" borderId="20" xfId="0" applyNumberFormat="1" applyFont="1" applyBorder="1" applyAlignment="1">
      <alignment horizontal="center" vertical="center" wrapText="1"/>
    </xf>
    <xf numFmtId="2" fontId="3" fillId="3" borderId="10" xfId="0" applyNumberFormat="1" applyFont="1" applyFill="1" applyBorder="1" applyAlignment="1">
      <alignment horizontal="center" vertical="center" wrapText="1"/>
    </xf>
    <xf numFmtId="2" fontId="17" fillId="3" borderId="14" xfId="0" applyNumberFormat="1"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2" fontId="22" fillId="0" borderId="0" xfId="0" applyNumberFormat="1" applyFont="1" applyBorder="1" applyAlignment="1">
      <alignment horizontal="center" vertical="center"/>
    </xf>
    <xf numFmtId="2" fontId="3" fillId="3" borderId="18" xfId="0" applyNumberFormat="1" applyFont="1" applyFill="1" applyBorder="1" applyAlignment="1">
      <alignment vertical="center" wrapText="1"/>
    </xf>
    <xf numFmtId="2" fontId="9" fillId="0" borderId="33" xfId="0" applyNumberFormat="1" applyFont="1" applyBorder="1" applyAlignment="1">
      <alignment horizontal="center" vertical="center" wrapText="1"/>
    </xf>
    <xf numFmtId="2" fontId="13" fillId="0" borderId="33"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0" fillId="0" borderId="0" xfId="0" applyFill="1"/>
    <xf numFmtId="2" fontId="0" fillId="0" borderId="0" xfId="0" applyNumberFormat="1"/>
    <xf numFmtId="0" fontId="3" fillId="4" borderId="35" xfId="0" applyFont="1" applyFill="1" applyBorder="1" applyAlignment="1">
      <alignment horizontal="left" vertical="center" wrapText="1"/>
    </xf>
    <xf numFmtId="0" fontId="2" fillId="4" borderId="36" xfId="0" applyFont="1" applyFill="1" applyBorder="1" applyAlignment="1">
      <alignment horizontal="left" vertical="center" wrapText="1"/>
    </xf>
    <xf numFmtId="2" fontId="3" fillId="4" borderId="36"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0" fontId="3" fillId="0" borderId="30" xfId="0" applyFont="1" applyBorder="1" applyAlignment="1">
      <alignment horizontal="left" vertical="center" wrapText="1"/>
    </xf>
    <xf numFmtId="2" fontId="22" fillId="0" borderId="31" xfId="0" applyNumberFormat="1" applyFont="1" applyBorder="1" applyAlignment="1">
      <alignment horizontal="center" vertical="center"/>
    </xf>
    <xf numFmtId="2" fontId="3" fillId="3" borderId="7" xfId="0" applyNumberFormat="1" applyFont="1" applyFill="1" applyBorder="1" applyAlignment="1">
      <alignment vertical="center" wrapText="1"/>
    </xf>
    <xf numFmtId="0" fontId="3" fillId="5" borderId="35"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0" fillId="5" borderId="36" xfId="0" applyFill="1" applyBorder="1" applyAlignment="1">
      <alignment horizontal="left" vertical="center" wrapText="1"/>
    </xf>
    <xf numFmtId="2" fontId="22" fillId="5" borderId="36" xfId="0" applyNumberFormat="1" applyFont="1" applyFill="1" applyBorder="1" applyAlignment="1">
      <alignment horizontal="center" vertical="center"/>
    </xf>
    <xf numFmtId="2" fontId="3" fillId="5" borderId="36" xfId="0" applyNumberFormat="1" applyFont="1" applyFill="1" applyBorder="1" applyAlignment="1">
      <alignment vertical="center" wrapText="1"/>
    </xf>
    <xf numFmtId="2" fontId="3" fillId="5" borderId="12" xfId="0" applyNumberFormat="1" applyFont="1" applyFill="1" applyBorder="1" applyAlignment="1">
      <alignment vertical="center" wrapText="1"/>
    </xf>
    <xf numFmtId="2" fontId="37" fillId="4" borderId="36" xfId="0" applyNumberFormat="1" applyFont="1" applyFill="1" applyBorder="1" applyAlignment="1">
      <alignment horizontal="center" vertical="center"/>
    </xf>
    <xf numFmtId="2" fontId="3" fillId="4" borderId="14" xfId="0" applyNumberFormat="1" applyFont="1" applyFill="1" applyBorder="1" applyAlignment="1">
      <alignment horizontal="center" vertical="center" wrapText="1"/>
    </xf>
    <xf numFmtId="2" fontId="21" fillId="0" borderId="31" xfId="0" applyNumberFormat="1" applyFont="1" applyBorder="1" applyAlignment="1">
      <alignment horizontal="center" vertical="center"/>
    </xf>
    <xf numFmtId="0" fontId="3" fillId="0" borderId="9" xfId="0" applyFont="1" applyBorder="1" applyAlignment="1">
      <alignment vertical="center" wrapText="1"/>
    </xf>
    <xf numFmtId="0" fontId="3" fillId="3" borderId="13" xfId="0" applyFont="1" applyFill="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wrapText="1"/>
    </xf>
    <xf numFmtId="0" fontId="3" fillId="3" borderId="9" xfId="0" applyFont="1" applyFill="1" applyBorder="1" applyAlignment="1">
      <alignment vertical="center" wrapText="1"/>
    </xf>
    <xf numFmtId="0" fontId="8" fillId="3" borderId="13" xfId="0" applyFont="1" applyFill="1" applyBorder="1" applyAlignment="1">
      <alignment vertical="center" wrapText="1"/>
    </xf>
    <xf numFmtId="0" fontId="3" fillId="0" borderId="32" xfId="0" applyFont="1" applyBorder="1" applyAlignment="1">
      <alignment vertical="center" wrapText="1"/>
    </xf>
    <xf numFmtId="0" fontId="3" fillId="4" borderId="13" xfId="0" applyFont="1" applyFill="1" applyBorder="1" applyAlignment="1">
      <alignment vertical="center" wrapText="1"/>
    </xf>
    <xf numFmtId="2" fontId="8" fillId="3" borderId="15" xfId="0" applyNumberFormat="1" applyFont="1" applyFill="1" applyBorder="1" applyAlignment="1">
      <alignment horizontal="center" vertical="center" wrapText="1"/>
    </xf>
    <xf numFmtId="2" fontId="8" fillId="3" borderId="16" xfId="0" applyNumberFormat="1"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18" xfId="0" applyNumberFormat="1" applyFont="1" applyFill="1" applyBorder="1" applyAlignment="1">
      <alignment horizontal="center" vertical="center" wrapText="1"/>
    </xf>
    <xf numFmtId="2" fontId="8" fillId="3" borderId="21" xfId="0" applyNumberFormat="1" applyFont="1" applyFill="1" applyBorder="1" applyAlignment="1">
      <alignment horizontal="center" vertical="center" wrapText="1"/>
    </xf>
    <xf numFmtId="2" fontId="8" fillId="3" borderId="22" xfId="0" applyNumberFormat="1" applyFont="1" applyFill="1" applyBorder="1" applyAlignment="1">
      <alignment horizontal="center" vertical="center" wrapText="1"/>
    </xf>
    <xf numFmtId="2" fontId="3" fillId="3" borderId="15" xfId="0" applyNumberFormat="1" applyFont="1" applyFill="1" applyBorder="1" applyAlignment="1">
      <alignment horizontal="center" vertical="center" wrapText="1"/>
    </xf>
    <xf numFmtId="2" fontId="3" fillId="3" borderId="16" xfId="0" applyNumberFormat="1" applyFont="1" applyFill="1" applyBorder="1" applyAlignment="1">
      <alignment horizontal="center" vertical="center" wrapText="1"/>
    </xf>
    <xf numFmtId="2" fontId="3" fillId="3" borderId="7" xfId="0" applyNumberFormat="1" applyFont="1" applyFill="1" applyBorder="1" applyAlignment="1">
      <alignment horizontal="center" vertical="center" wrapText="1"/>
    </xf>
    <xf numFmtId="2" fontId="3" fillId="3" borderId="18" xfId="0" applyNumberFormat="1" applyFont="1" applyFill="1" applyBorder="1" applyAlignment="1">
      <alignment horizontal="center" vertical="center" wrapText="1"/>
    </xf>
    <xf numFmtId="0" fontId="3" fillId="4" borderId="23" xfId="0" applyFont="1" applyFill="1" applyBorder="1" applyAlignment="1">
      <alignment vertical="center" wrapText="1"/>
    </xf>
    <xf numFmtId="0" fontId="3" fillId="4" borderId="24" xfId="0" applyFont="1" applyFill="1" applyBorder="1" applyAlignment="1">
      <alignment vertical="center" wrapText="1"/>
    </xf>
    <xf numFmtId="0" fontId="13" fillId="0" borderId="1" xfId="0" applyFont="1" applyBorder="1" applyAlignment="1">
      <alignment horizontal="left" vertical="center" wrapText="1"/>
    </xf>
    <xf numFmtId="0" fontId="13" fillId="0" borderId="33" xfId="0" applyFont="1" applyBorder="1" applyAlignment="1">
      <alignment horizontal="left" vertical="center" wrapText="1"/>
    </xf>
    <xf numFmtId="0" fontId="30" fillId="0" borderId="1" xfId="0" applyFont="1" applyBorder="1" applyAlignment="1">
      <alignment horizontal="left" vertical="center" wrapText="1"/>
    </xf>
    <xf numFmtId="0" fontId="0" fillId="0" borderId="1" xfId="0" applyBorder="1" applyAlignment="1">
      <alignment vertical="center" wrapText="1"/>
    </xf>
    <xf numFmtId="2" fontId="3" fillId="0" borderId="4"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2" fontId="9" fillId="0" borderId="6" xfId="0" applyNumberFormat="1" applyFont="1" applyBorder="1" applyAlignment="1">
      <alignment horizontal="center" vertical="center" wrapText="1"/>
    </xf>
    <xf numFmtId="2" fontId="9" fillId="0" borderId="7" xfId="0" applyNumberFormat="1" applyFont="1" applyBorder="1" applyAlignment="1">
      <alignment horizontal="center" vertical="center" wrapText="1"/>
    </xf>
    <xf numFmtId="2" fontId="9" fillId="0" borderId="0" xfId="0" applyNumberFormat="1" applyFont="1" applyBorder="1" applyAlignment="1">
      <alignment horizontal="center" vertical="center" wrapText="1"/>
    </xf>
    <xf numFmtId="2" fontId="9" fillId="0" borderId="8" xfId="0" applyNumberFormat="1" applyFont="1" applyBorder="1" applyAlignment="1">
      <alignment horizontal="center" vertical="center" wrapText="1"/>
    </xf>
    <xf numFmtId="2" fontId="9" fillId="0" borderId="21" xfId="0" applyNumberFormat="1" applyFont="1" applyBorder="1" applyAlignment="1">
      <alignment horizontal="center" vertical="center" wrapText="1"/>
    </xf>
    <xf numFmtId="2" fontId="9" fillId="0" borderId="25" xfId="0" applyNumberFormat="1" applyFont="1" applyBorder="1" applyAlignment="1">
      <alignment horizontal="center" vertical="center" wrapText="1"/>
    </xf>
    <xf numFmtId="2" fontId="9" fillId="0" borderId="26" xfId="0" applyNumberFormat="1" applyFont="1" applyBorder="1" applyAlignment="1">
      <alignment horizontal="center" vertical="center" wrapText="1"/>
    </xf>
    <xf numFmtId="0" fontId="9" fillId="0" borderId="1" xfId="0" applyFont="1" applyBorder="1" applyAlignment="1">
      <alignment horizontal="left" vertical="center" wrapText="1"/>
    </xf>
    <xf numFmtId="0" fontId="31" fillId="0" borderId="1" xfId="0" applyFont="1" applyBorder="1" applyAlignment="1">
      <alignment vertical="center" wrapText="1"/>
    </xf>
    <xf numFmtId="0" fontId="9" fillId="0" borderId="20" xfId="0" applyFont="1" applyBorder="1" applyAlignment="1">
      <alignment horizontal="left" vertical="center" wrapText="1"/>
    </xf>
    <xf numFmtId="0" fontId="31" fillId="0" borderId="20" xfId="0" applyFont="1" applyBorder="1" applyAlignment="1">
      <alignment vertical="center" wrapText="1"/>
    </xf>
    <xf numFmtId="0" fontId="8" fillId="3" borderId="14" xfId="0" applyFont="1" applyFill="1" applyBorder="1" applyAlignment="1">
      <alignment horizontal="left" vertical="center" wrapText="1"/>
    </xf>
    <xf numFmtId="0" fontId="0" fillId="3" borderId="14" xfId="0" applyFill="1" applyBorder="1" applyAlignment="1">
      <alignment vertical="center" wrapText="1"/>
    </xf>
    <xf numFmtId="0" fontId="32" fillId="0" borderId="1" xfId="0" applyFont="1" applyBorder="1" applyAlignment="1">
      <alignment horizontal="left" vertical="center" wrapText="1"/>
    </xf>
    <xf numFmtId="0" fontId="32" fillId="0" borderId="33" xfId="0" applyFont="1" applyBorder="1" applyAlignment="1">
      <alignment horizontal="left" vertical="center" wrapText="1"/>
    </xf>
    <xf numFmtId="0" fontId="3" fillId="4" borderId="14" xfId="0" applyFont="1" applyFill="1" applyBorder="1" applyAlignment="1">
      <alignment horizontal="left" vertical="center" wrapText="1"/>
    </xf>
    <xf numFmtId="0" fontId="13" fillId="0" borderId="20" xfId="0" applyFont="1" applyBorder="1" applyAlignment="1">
      <alignment horizontal="left" vertical="center" wrapText="1" shrinkToFit="1"/>
    </xf>
    <xf numFmtId="2" fontId="3" fillId="3" borderId="14" xfId="0" applyNumberFormat="1" applyFont="1" applyFill="1" applyBorder="1" applyAlignment="1">
      <alignment horizontal="center" vertical="center" wrapText="1"/>
    </xf>
    <xf numFmtId="2" fontId="3" fillId="3" borderId="27"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2" fontId="3" fillId="3" borderId="28" xfId="0" applyNumberFormat="1" applyFont="1" applyFill="1" applyBorder="1" applyAlignment="1">
      <alignment horizontal="center" vertical="center" wrapText="1"/>
    </xf>
    <xf numFmtId="2" fontId="3" fillId="3" borderId="33" xfId="0" applyNumberFormat="1" applyFont="1" applyFill="1" applyBorder="1" applyAlignment="1">
      <alignment horizontal="center" vertical="center" wrapText="1"/>
    </xf>
    <xf numFmtId="2" fontId="3" fillId="3" borderId="34" xfId="0" applyNumberFormat="1" applyFont="1" applyFill="1" applyBorder="1" applyAlignment="1">
      <alignment horizontal="center" vertical="center" wrapText="1"/>
    </xf>
    <xf numFmtId="2" fontId="3" fillId="3" borderId="20" xfId="0" applyNumberFormat="1" applyFont="1" applyFill="1" applyBorder="1" applyAlignment="1">
      <alignment horizontal="center" vertical="center" wrapText="1"/>
    </xf>
    <xf numFmtId="2" fontId="3" fillId="3" borderId="29" xfId="0" applyNumberFormat="1" applyFont="1" applyFill="1" applyBorder="1" applyAlignment="1">
      <alignment horizontal="center" vertical="center" wrapText="1"/>
    </xf>
    <xf numFmtId="0" fontId="13" fillId="3" borderId="14" xfId="0" applyFont="1" applyFill="1" applyBorder="1" applyAlignment="1">
      <alignment horizontal="left" vertical="center" wrapText="1"/>
    </xf>
    <xf numFmtId="2" fontId="3" fillId="3" borderId="21" xfId="0" applyNumberFormat="1" applyFont="1" applyFill="1" applyBorder="1" applyAlignment="1">
      <alignment horizontal="center" vertical="center" wrapText="1"/>
    </xf>
    <xf numFmtId="2" fontId="3" fillId="3" borderId="22" xfId="0" applyNumberFormat="1" applyFont="1" applyFill="1" applyBorder="1" applyAlignment="1">
      <alignment horizontal="center" vertical="center" wrapText="1"/>
    </xf>
    <xf numFmtId="2" fontId="3" fillId="3" borderId="11" xfId="0" applyNumberFormat="1" applyFont="1" applyFill="1" applyBorder="1" applyAlignment="1">
      <alignment horizontal="center" vertical="center" wrapText="1"/>
    </xf>
    <xf numFmtId="2" fontId="3" fillId="3" borderId="12" xfId="0" applyNumberFormat="1"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25" fillId="0" borderId="0" xfId="0" applyFont="1" applyAlignment="1">
      <alignment horizontal="center" wrapText="1"/>
    </xf>
    <xf numFmtId="0" fontId="26" fillId="0" borderId="0" xfId="0" applyFont="1" applyAlignment="1">
      <alignment horizontal="center" wrapText="1"/>
    </xf>
    <xf numFmtId="0" fontId="23" fillId="0" borderId="0" xfId="0" applyFont="1" applyAlignment="1">
      <alignment horizontal="center" wrapText="1"/>
    </xf>
    <xf numFmtId="0" fontId="27" fillId="0" borderId="0" xfId="0" applyFont="1" applyAlignment="1">
      <alignment horizontal="center" wrapText="1"/>
    </xf>
    <xf numFmtId="0" fontId="28" fillId="0" borderId="0" xfId="0" applyFont="1" applyAlignment="1">
      <alignment horizontal="left" wrapText="1"/>
    </xf>
    <xf numFmtId="0" fontId="41" fillId="0" borderId="0" xfId="0" applyFont="1" applyAlignment="1">
      <alignment wrapText="1"/>
    </xf>
    <xf numFmtId="0" fontId="14" fillId="0" borderId="10" xfId="0" applyFont="1" applyBorder="1" applyAlignment="1">
      <alignment horizontal="center" vertical="center" wrapText="1"/>
    </xf>
    <xf numFmtId="0" fontId="29" fillId="0" borderId="10" xfId="0" applyFont="1" applyBorder="1" applyAlignment="1">
      <alignment horizontal="center" vertical="center" wrapText="1"/>
    </xf>
    <xf numFmtId="0" fontId="9" fillId="3" borderId="14" xfId="0" applyFont="1" applyFill="1" applyBorder="1" applyAlignment="1">
      <alignment horizontal="left" vertical="center" wrapText="1"/>
    </xf>
    <xf numFmtId="0" fontId="0" fillId="0" borderId="20" xfId="0" applyBorder="1" applyAlignment="1">
      <alignment vertical="center" wrapText="1"/>
    </xf>
    <xf numFmtId="0" fontId="13" fillId="3" borderId="10" xfId="0" applyFont="1" applyFill="1" applyBorder="1" applyAlignment="1">
      <alignment horizontal="left" vertical="center" wrapText="1"/>
    </xf>
    <xf numFmtId="0" fontId="0" fillId="3" borderId="10" xfId="0" applyFill="1" applyBorder="1" applyAlignment="1">
      <alignment vertical="center" wrapText="1"/>
    </xf>
    <xf numFmtId="0" fontId="26" fillId="3" borderId="14" xfId="0" applyFont="1" applyFill="1" applyBorder="1" applyAlignment="1">
      <alignment vertical="center" wrapText="1"/>
    </xf>
    <xf numFmtId="0" fontId="8" fillId="3" borderId="23" xfId="0" applyFont="1" applyFill="1" applyBorder="1" applyAlignment="1">
      <alignment horizontal="left" vertical="center" wrapText="1"/>
    </xf>
    <xf numFmtId="0" fontId="26" fillId="3" borderId="24" xfId="0" applyFont="1" applyFill="1" applyBorder="1" applyAlignment="1">
      <alignment vertical="center" wrapText="1"/>
    </xf>
    <xf numFmtId="0" fontId="2" fillId="0" borderId="31" xfId="0" applyFont="1" applyBorder="1" applyAlignment="1">
      <alignment horizontal="left" vertical="center" wrapText="1"/>
    </xf>
    <xf numFmtId="0" fontId="0" fillId="0" borderId="31" xfId="0" applyBorder="1" applyAlignment="1">
      <alignment horizontal="left" vertical="center" wrapText="1"/>
    </xf>
    <xf numFmtId="0" fontId="19" fillId="0" borderId="0" xfId="0" applyFont="1" applyAlignment="1">
      <alignment horizontal="center" vertical="center" wrapText="1"/>
    </xf>
    <xf numFmtId="0" fontId="0" fillId="0" borderId="0" xfId="0" applyAlignment="1">
      <alignment horizontal="center" vertical="center" wrapText="1"/>
    </xf>
    <xf numFmtId="0" fontId="19" fillId="0" borderId="0" xfId="0" applyFont="1" applyAlignment="1">
      <alignment horizontal="center" vertical="top" wrapText="1"/>
    </xf>
    <xf numFmtId="0" fontId="0" fillId="0" borderId="0" xfId="0" applyAlignment="1">
      <alignment wrapText="1"/>
    </xf>
    <xf numFmtId="0" fontId="0" fillId="4" borderId="36" xfId="0" applyFill="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horizontal="center" wrapText="1"/>
    </xf>
    <xf numFmtId="0" fontId="0" fillId="0" borderId="0" xfId="0" applyAlignment="1">
      <alignment horizontal="center" wrapText="1"/>
    </xf>
    <xf numFmtId="0" fontId="25" fillId="0" borderId="0" xfId="0" applyFont="1" applyBorder="1" applyAlignment="1">
      <alignment horizontal="center" wrapText="1"/>
    </xf>
    <xf numFmtId="0" fontId="3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33" fillId="0" borderId="0" xfId="0" applyFont="1" applyAlignment="1">
      <alignment horizontal="center" wrapText="1"/>
    </xf>
    <xf numFmtId="0" fontId="22" fillId="0" borderId="0" xfId="0" applyFont="1" applyAlignment="1">
      <alignment horizontal="left" vertical="center" wrapText="1"/>
    </xf>
    <xf numFmtId="0" fontId="36" fillId="0" borderId="0" xfId="0" applyFont="1" applyAlignment="1">
      <alignment horizontal="left" vertical="center" wrapText="1"/>
    </xf>
    <xf numFmtId="2" fontId="9" fillId="0" borderId="2"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0" fontId="34" fillId="0" borderId="0" xfId="0" applyFont="1" applyAlignment="1">
      <alignment vertical="center" wrapText="1"/>
    </xf>
    <xf numFmtId="0" fontId="38" fillId="0" borderId="1" xfId="0" applyFont="1" applyBorder="1" applyAlignment="1">
      <alignment horizontal="left" vertical="center" wrapText="1"/>
    </xf>
    <xf numFmtId="0" fontId="28" fillId="0" borderId="0" xfId="0" applyFont="1" applyAlignment="1">
      <alignment wrapText="1"/>
    </xf>
    <xf numFmtId="0" fontId="14"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2" fillId="0" borderId="0" xfId="0" applyFont="1" applyAlignment="1">
      <alignment horizontal="center" vertical="top" wrapText="1"/>
    </xf>
    <xf numFmtId="0" fontId="39" fillId="0" borderId="0" xfId="0" applyFont="1" applyAlignment="1">
      <alignment wrapText="1"/>
    </xf>
    <xf numFmtId="0" fontId="34" fillId="0" borderId="0" xfId="0" applyFont="1" applyAlignment="1">
      <alignment horizontal="center" vertical="center" wrapText="1"/>
    </xf>
    <xf numFmtId="0" fontId="35" fillId="0" borderId="0" xfId="0" applyFont="1" applyAlignment="1">
      <alignment horizontal="center" wrapText="1"/>
    </xf>
    <xf numFmtId="0" fontId="24" fillId="0" borderId="0" xfId="0" applyFont="1" applyAlignment="1">
      <alignment wrapText="1"/>
    </xf>
    <xf numFmtId="0" fontId="0" fillId="0" borderId="0" xfId="0"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emf"/><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7.jpeg"/></Relationships>
</file>

<file path=xl/drawings/drawing1.xml><?xml version="1.0" encoding="utf-8"?>
<xdr:wsDr xmlns:xdr="http://schemas.openxmlformats.org/drawingml/2006/spreadsheetDrawing" xmlns:a="http://schemas.openxmlformats.org/drawingml/2006/main">
  <xdr:twoCellAnchor>
    <xdr:from>
      <xdr:col>1</xdr:col>
      <xdr:colOff>1571625</xdr:colOff>
      <xdr:row>15</xdr:row>
      <xdr:rowOff>304800</xdr:rowOff>
    </xdr:from>
    <xdr:to>
      <xdr:col>1</xdr:col>
      <xdr:colOff>2533650</xdr:colOff>
      <xdr:row>15</xdr:row>
      <xdr:rowOff>619125</xdr:rowOff>
    </xdr:to>
    <xdr:pic>
      <xdr:nvPicPr>
        <xdr:cNvPr id="15621" name="Imagine 7"/>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38350" y="4314825"/>
          <a:ext cx="9620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1666875</xdr:colOff>
      <xdr:row>18</xdr:row>
      <xdr:rowOff>342900</xdr:rowOff>
    </xdr:from>
    <xdr:to>
      <xdr:col>1</xdr:col>
      <xdr:colOff>2714625</xdr:colOff>
      <xdr:row>18</xdr:row>
      <xdr:rowOff>647700</xdr:rowOff>
    </xdr:to>
    <xdr:pic>
      <xdr:nvPicPr>
        <xdr:cNvPr id="15622" name="Imagine 8"/>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33600" y="8439150"/>
          <a:ext cx="10477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1952625</xdr:colOff>
      <xdr:row>21</xdr:row>
      <xdr:rowOff>238125</xdr:rowOff>
    </xdr:from>
    <xdr:to>
      <xdr:col>1</xdr:col>
      <xdr:colOff>2724150</xdr:colOff>
      <xdr:row>21</xdr:row>
      <xdr:rowOff>552450</xdr:rowOff>
    </xdr:to>
    <xdr:pic>
      <xdr:nvPicPr>
        <xdr:cNvPr id="15623" name="Imagine 9"/>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19350" y="12725400"/>
          <a:ext cx="7715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1685925</xdr:colOff>
      <xdr:row>24</xdr:row>
      <xdr:rowOff>285750</xdr:rowOff>
    </xdr:from>
    <xdr:to>
      <xdr:col>1</xdr:col>
      <xdr:colOff>2781300</xdr:colOff>
      <xdr:row>24</xdr:row>
      <xdr:rowOff>609600</xdr:rowOff>
    </xdr:to>
    <xdr:pic>
      <xdr:nvPicPr>
        <xdr:cNvPr id="15624" name="Imagine 11"/>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52650" y="14811375"/>
          <a:ext cx="1095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1120895</xdr:colOff>
      <xdr:row>27</xdr:row>
      <xdr:rowOff>678432</xdr:rowOff>
    </xdr:from>
    <xdr:to>
      <xdr:col>2</xdr:col>
      <xdr:colOff>558920</xdr:colOff>
      <xdr:row>27</xdr:row>
      <xdr:rowOff>1021332</xdr:rowOff>
    </xdr:to>
    <xdr:pic>
      <xdr:nvPicPr>
        <xdr:cNvPr id="15625" name="Imagine 12"/>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8159" y="18272724"/>
          <a:ext cx="2619016"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693708</xdr:colOff>
      <xdr:row>27</xdr:row>
      <xdr:rowOff>2649747</xdr:rowOff>
    </xdr:from>
    <xdr:to>
      <xdr:col>1</xdr:col>
      <xdr:colOff>1855758</xdr:colOff>
      <xdr:row>27</xdr:row>
      <xdr:rowOff>2935497</xdr:rowOff>
    </xdr:to>
    <xdr:pic>
      <xdr:nvPicPr>
        <xdr:cNvPr id="15626" name="Imagine 13"/>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0972" y="20244039"/>
          <a:ext cx="1162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1543050</xdr:colOff>
      <xdr:row>35</xdr:row>
      <xdr:rowOff>419100</xdr:rowOff>
    </xdr:from>
    <xdr:to>
      <xdr:col>1</xdr:col>
      <xdr:colOff>2657475</xdr:colOff>
      <xdr:row>35</xdr:row>
      <xdr:rowOff>752475</xdr:rowOff>
    </xdr:to>
    <xdr:pic>
      <xdr:nvPicPr>
        <xdr:cNvPr id="15627" name="Imagine 14"/>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9775" y="29032200"/>
          <a:ext cx="11144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1600200</xdr:colOff>
      <xdr:row>36</xdr:row>
      <xdr:rowOff>438150</xdr:rowOff>
    </xdr:from>
    <xdr:to>
      <xdr:col>1</xdr:col>
      <xdr:colOff>2600325</xdr:colOff>
      <xdr:row>36</xdr:row>
      <xdr:rowOff>790575</xdr:rowOff>
    </xdr:to>
    <xdr:pic>
      <xdr:nvPicPr>
        <xdr:cNvPr id="15628" name="Imagine 16"/>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66925" y="30099000"/>
          <a:ext cx="10001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1600200</xdr:colOff>
      <xdr:row>38</xdr:row>
      <xdr:rowOff>371475</xdr:rowOff>
    </xdr:from>
    <xdr:to>
      <xdr:col>1</xdr:col>
      <xdr:colOff>2924175</xdr:colOff>
      <xdr:row>38</xdr:row>
      <xdr:rowOff>685800</xdr:rowOff>
    </xdr:to>
    <xdr:pic>
      <xdr:nvPicPr>
        <xdr:cNvPr id="15629" name="Imagine 17"/>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66925" y="31727775"/>
          <a:ext cx="1323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1704975</xdr:colOff>
      <xdr:row>39</xdr:row>
      <xdr:rowOff>419100</xdr:rowOff>
    </xdr:from>
    <xdr:to>
      <xdr:col>1</xdr:col>
      <xdr:colOff>2867025</xdr:colOff>
      <xdr:row>39</xdr:row>
      <xdr:rowOff>733425</xdr:rowOff>
    </xdr:to>
    <xdr:pic>
      <xdr:nvPicPr>
        <xdr:cNvPr id="15630" name="Imagine 19"/>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71700" y="32737425"/>
          <a:ext cx="11620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95250</xdr:rowOff>
    </xdr:from>
    <xdr:to>
      <xdr:col>1</xdr:col>
      <xdr:colOff>857250</xdr:colOff>
      <xdr:row>5</xdr:row>
      <xdr:rowOff>85725</xdr:rowOff>
    </xdr:to>
    <xdr:pic>
      <xdr:nvPicPr>
        <xdr:cNvPr id="15631" name="Picture 3"/>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7150" y="95250"/>
          <a:ext cx="12668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619125</xdr:colOff>
      <xdr:row>0</xdr:row>
      <xdr:rowOff>542925</xdr:rowOff>
    </xdr:from>
    <xdr:to>
      <xdr:col>10</xdr:col>
      <xdr:colOff>1095375</xdr:colOff>
      <xdr:row>1</xdr:row>
      <xdr:rowOff>0</xdr:rowOff>
    </xdr:to>
    <xdr:pic>
      <xdr:nvPicPr>
        <xdr:cNvPr id="15632" name="Picture 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1229975" y="190500"/>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638175</xdr:colOff>
      <xdr:row>1</xdr:row>
      <xdr:rowOff>57150</xdr:rowOff>
    </xdr:from>
    <xdr:to>
      <xdr:col>10</xdr:col>
      <xdr:colOff>676276</xdr:colOff>
      <xdr:row>4</xdr:row>
      <xdr:rowOff>85725</xdr:rowOff>
    </xdr:to>
    <xdr:pic>
      <xdr:nvPicPr>
        <xdr:cNvPr id="15633" name="Picture 5"/>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563225" y="247650"/>
          <a:ext cx="723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95250</xdr:rowOff>
    </xdr:from>
    <xdr:to>
      <xdr:col>1</xdr:col>
      <xdr:colOff>1019175</xdr:colOff>
      <xdr:row>6</xdr:row>
      <xdr:rowOff>9525</xdr:rowOff>
    </xdr:to>
    <xdr:pic>
      <xdr:nvPicPr>
        <xdr:cNvPr id="17460"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14287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609600</xdr:colOff>
      <xdr:row>0</xdr:row>
      <xdr:rowOff>542925</xdr:rowOff>
    </xdr:from>
    <xdr:to>
      <xdr:col>9</xdr:col>
      <xdr:colOff>1095375</xdr:colOff>
      <xdr:row>1</xdr:row>
      <xdr:rowOff>0</xdr:rowOff>
    </xdr:to>
    <xdr:pic>
      <xdr:nvPicPr>
        <xdr:cNvPr id="17461"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06175" y="190500"/>
          <a:ext cx="485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247650</xdr:colOff>
      <xdr:row>0</xdr:row>
      <xdr:rowOff>180975</xdr:rowOff>
    </xdr:from>
    <xdr:to>
      <xdr:col>9</xdr:col>
      <xdr:colOff>1028700</xdr:colOff>
      <xdr:row>5</xdr:row>
      <xdr:rowOff>9525</xdr:rowOff>
    </xdr:to>
    <xdr:pic>
      <xdr:nvPicPr>
        <xdr:cNvPr id="17462"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944225" y="180975"/>
          <a:ext cx="7810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704850</xdr:colOff>
      <xdr:row>15</xdr:row>
      <xdr:rowOff>800100</xdr:rowOff>
    </xdr:from>
    <xdr:to>
      <xdr:col>1</xdr:col>
      <xdr:colOff>3419475</xdr:colOff>
      <xdr:row>15</xdr:row>
      <xdr:rowOff>1143000</xdr:rowOff>
    </xdr:to>
    <xdr:pic>
      <xdr:nvPicPr>
        <xdr:cNvPr id="17463" name="Imagine 2"/>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71575" y="5086350"/>
          <a:ext cx="27146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0</xdr:row>
      <xdr:rowOff>123825</xdr:rowOff>
    </xdr:from>
    <xdr:to>
      <xdr:col>1</xdr:col>
      <xdr:colOff>1085850</xdr:colOff>
      <xdr:row>5</xdr:row>
      <xdr:rowOff>171450</xdr:rowOff>
    </xdr:to>
    <xdr:pic>
      <xdr:nvPicPr>
        <xdr:cNvPr id="1644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23825"/>
          <a:ext cx="1352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619125</xdr:colOff>
      <xdr:row>0</xdr:row>
      <xdr:rowOff>542925</xdr:rowOff>
    </xdr:from>
    <xdr:to>
      <xdr:col>5</xdr:col>
      <xdr:colOff>1095375</xdr:colOff>
      <xdr:row>1</xdr:row>
      <xdr:rowOff>0</xdr:rowOff>
    </xdr:to>
    <xdr:pic>
      <xdr:nvPicPr>
        <xdr:cNvPr id="1644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81775" y="190500"/>
          <a:ext cx="342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304800</xdr:colOff>
      <xdr:row>1</xdr:row>
      <xdr:rowOff>95250</xdr:rowOff>
    </xdr:from>
    <xdr:to>
      <xdr:col>10</xdr:col>
      <xdr:colOff>933450</xdr:colOff>
      <xdr:row>4</xdr:row>
      <xdr:rowOff>171450</xdr:rowOff>
    </xdr:to>
    <xdr:pic>
      <xdr:nvPicPr>
        <xdr:cNvPr id="16447"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44175" y="285750"/>
          <a:ext cx="628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95250</xdr:rowOff>
    </xdr:from>
    <xdr:to>
      <xdr:col>1</xdr:col>
      <xdr:colOff>923925</xdr:colOff>
      <xdr:row>5</xdr:row>
      <xdr:rowOff>133350</xdr:rowOff>
    </xdr:to>
    <xdr:pic>
      <xdr:nvPicPr>
        <xdr:cNvPr id="9007"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14001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619125</xdr:colOff>
      <xdr:row>0</xdr:row>
      <xdr:rowOff>542925</xdr:rowOff>
    </xdr:from>
    <xdr:to>
      <xdr:col>5</xdr:col>
      <xdr:colOff>1095375</xdr:colOff>
      <xdr:row>1</xdr:row>
      <xdr:rowOff>0</xdr:rowOff>
    </xdr:to>
    <xdr:pic>
      <xdr:nvPicPr>
        <xdr:cNvPr id="9008"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48450" y="190500"/>
          <a:ext cx="342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352425</xdr:colOff>
      <xdr:row>1</xdr:row>
      <xdr:rowOff>104775</xdr:rowOff>
    </xdr:from>
    <xdr:to>
      <xdr:col>10</xdr:col>
      <xdr:colOff>1009650</xdr:colOff>
      <xdr:row>5</xdr:row>
      <xdr:rowOff>19050</xdr:rowOff>
    </xdr:to>
    <xdr:pic>
      <xdr:nvPicPr>
        <xdr:cNvPr id="9009"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39425" y="295275"/>
          <a:ext cx="657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0</xdr:row>
      <xdr:rowOff>38100</xdr:rowOff>
    </xdr:from>
    <xdr:to>
      <xdr:col>1</xdr:col>
      <xdr:colOff>1219200</xdr:colOff>
      <xdr:row>6</xdr:row>
      <xdr:rowOff>19050</xdr:rowOff>
    </xdr:to>
    <xdr:pic>
      <xdr:nvPicPr>
        <xdr:cNvPr id="10030"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38100"/>
          <a:ext cx="15240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619125</xdr:colOff>
      <xdr:row>0</xdr:row>
      <xdr:rowOff>542925</xdr:rowOff>
    </xdr:from>
    <xdr:to>
      <xdr:col>5</xdr:col>
      <xdr:colOff>1095375</xdr:colOff>
      <xdr:row>1</xdr:row>
      <xdr:rowOff>0</xdr:rowOff>
    </xdr:to>
    <xdr:pic>
      <xdr:nvPicPr>
        <xdr:cNvPr id="10031"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7950" y="190500"/>
          <a:ext cx="342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304800</xdr:colOff>
      <xdr:row>1</xdr:row>
      <xdr:rowOff>133350</xdr:rowOff>
    </xdr:from>
    <xdr:to>
      <xdr:col>10</xdr:col>
      <xdr:colOff>1000125</xdr:colOff>
      <xdr:row>5</xdr:row>
      <xdr:rowOff>57150</xdr:rowOff>
    </xdr:to>
    <xdr:pic>
      <xdr:nvPicPr>
        <xdr:cNvPr id="10032"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450" y="323850"/>
          <a:ext cx="695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6"/>
  <sheetViews>
    <sheetView topLeftCell="A64" zoomScale="106" zoomScaleNormal="106" zoomScaleSheetLayoutView="86" zoomScalePageLayoutView="106" workbookViewId="0">
      <selection activeCell="A12" sqref="A12:F12"/>
    </sheetView>
  </sheetViews>
  <sheetFormatPr defaultRowHeight="15" x14ac:dyDescent="0.25"/>
  <cols>
    <col min="1" max="1" width="7" style="17" customWidth="1"/>
    <col min="2" max="2" width="47.7109375" style="17" customWidth="1"/>
    <col min="3" max="3" width="16" style="17" customWidth="1"/>
    <col min="4" max="4" width="15.7109375" style="17" customWidth="1"/>
    <col min="5" max="5" width="15.85546875" style="17" customWidth="1"/>
    <col min="6" max="7" width="15.140625" style="17" customWidth="1"/>
    <col min="8" max="8" width="15.85546875" style="17" customWidth="1"/>
    <col min="9" max="9" width="9.85546875" style="17" customWidth="1"/>
    <col min="10" max="10" width="10.28515625" style="17" customWidth="1"/>
    <col min="11" max="11" width="12.85546875" style="17" customWidth="1"/>
    <col min="12" max="12" width="9.140625" style="17" customWidth="1"/>
    <col min="13" max="16384" width="9.140625" style="17"/>
  </cols>
  <sheetData>
    <row r="1" spans="1:18" ht="15" customHeight="1" x14ac:dyDescent="0.25">
      <c r="A1" s="146" t="s">
        <v>379</v>
      </c>
      <c r="B1" s="146"/>
      <c r="C1" s="146"/>
      <c r="D1" s="146"/>
      <c r="E1" s="146"/>
      <c r="F1" s="146"/>
      <c r="G1" s="146"/>
      <c r="H1" s="146"/>
      <c r="I1" s="146"/>
      <c r="J1" s="146"/>
      <c r="K1" s="146"/>
    </row>
    <row r="2" spans="1:18" ht="17.25" customHeight="1" x14ac:dyDescent="0.25">
      <c r="A2" s="147"/>
      <c r="B2" s="147"/>
      <c r="C2" s="147"/>
      <c r="D2" s="147"/>
      <c r="E2" s="147"/>
      <c r="F2" s="147"/>
      <c r="G2" s="147"/>
      <c r="H2" s="147"/>
      <c r="I2" s="147"/>
      <c r="J2" s="147"/>
      <c r="K2" s="147"/>
    </row>
    <row r="3" spans="1:18" ht="21" customHeight="1" x14ac:dyDescent="0.25">
      <c r="A3" s="147"/>
      <c r="B3" s="147"/>
      <c r="C3" s="147"/>
      <c r="D3" s="147"/>
      <c r="E3" s="147"/>
      <c r="F3" s="147"/>
      <c r="G3" s="147"/>
      <c r="H3" s="147"/>
      <c r="I3" s="147"/>
      <c r="J3" s="147"/>
      <c r="K3" s="147"/>
    </row>
    <row r="4" spans="1:18" ht="18" customHeight="1" x14ac:dyDescent="0.25">
      <c r="A4" s="147"/>
      <c r="B4" s="147"/>
      <c r="C4" s="147"/>
      <c r="D4" s="147"/>
      <c r="E4" s="147"/>
      <c r="F4" s="147"/>
      <c r="G4" s="147"/>
      <c r="H4" s="147"/>
      <c r="I4" s="147"/>
      <c r="J4" s="147"/>
      <c r="K4" s="147"/>
    </row>
    <row r="5" spans="1:18" ht="18" customHeight="1" x14ac:dyDescent="0.25">
      <c r="A5" s="147"/>
      <c r="B5" s="147"/>
      <c r="C5" s="147"/>
      <c r="D5" s="147"/>
      <c r="E5" s="147"/>
      <c r="F5" s="147"/>
      <c r="G5" s="147"/>
      <c r="H5" s="147"/>
      <c r="I5" s="147"/>
      <c r="J5" s="147"/>
      <c r="K5" s="147"/>
    </row>
    <row r="6" spans="1:18" ht="18" customHeight="1" x14ac:dyDescent="0.25">
      <c r="A6" s="147"/>
      <c r="B6" s="147"/>
      <c r="C6" s="147"/>
      <c r="D6" s="147"/>
      <c r="E6" s="147"/>
      <c r="F6" s="147"/>
      <c r="G6" s="147"/>
      <c r="H6" s="147"/>
      <c r="I6" s="147"/>
      <c r="J6" s="147"/>
      <c r="K6" s="147"/>
    </row>
    <row r="7" spans="1:18" ht="28.5" customHeight="1" x14ac:dyDescent="0.3">
      <c r="A7" s="148" t="s">
        <v>118</v>
      </c>
      <c r="B7" s="148"/>
      <c r="C7" s="148"/>
      <c r="D7" s="148"/>
      <c r="E7" s="148"/>
      <c r="F7" s="148"/>
      <c r="G7" s="148"/>
      <c r="H7" s="148"/>
      <c r="I7" s="148"/>
      <c r="J7" s="148"/>
      <c r="K7" s="148"/>
    </row>
    <row r="8" spans="1:18" ht="20.25" customHeight="1" x14ac:dyDescent="0.3">
      <c r="A8" s="48"/>
      <c r="B8" s="48"/>
      <c r="C8" s="148"/>
      <c r="D8" s="148"/>
      <c r="E8" s="148"/>
      <c r="F8" s="148"/>
      <c r="G8" s="48"/>
      <c r="H8" s="48"/>
      <c r="I8" s="48"/>
      <c r="J8" s="48"/>
      <c r="K8" s="48"/>
    </row>
    <row r="9" spans="1:18" ht="17.25" customHeight="1" x14ac:dyDescent="0.25">
      <c r="A9" s="149"/>
      <c r="B9" s="149"/>
      <c r="C9" s="149"/>
      <c r="D9" s="149"/>
      <c r="E9" s="149"/>
      <c r="F9" s="149"/>
      <c r="G9" s="149"/>
      <c r="H9" s="149"/>
      <c r="I9" s="149"/>
      <c r="J9" s="149"/>
      <c r="K9" s="149"/>
    </row>
    <row r="10" spans="1:18" ht="15" customHeight="1" x14ac:dyDescent="0.25">
      <c r="A10" s="150" t="s">
        <v>30</v>
      </c>
      <c r="B10" s="150"/>
      <c r="C10" s="150"/>
      <c r="D10" s="150"/>
      <c r="E10" s="150"/>
      <c r="F10" s="150"/>
    </row>
    <row r="11" spans="1:18" ht="15" customHeight="1" x14ac:dyDescent="0.25">
      <c r="A11" s="150" t="s">
        <v>31</v>
      </c>
      <c r="B11" s="150"/>
      <c r="C11" s="150"/>
      <c r="D11" s="150"/>
      <c r="E11" s="150"/>
      <c r="F11" s="150"/>
    </row>
    <row r="12" spans="1:18" ht="15" customHeight="1" x14ac:dyDescent="0.25">
      <c r="A12" s="150" t="s">
        <v>32</v>
      </c>
      <c r="B12" s="150"/>
      <c r="C12" s="150"/>
      <c r="D12" s="150"/>
      <c r="E12" s="150"/>
      <c r="F12" s="150"/>
    </row>
    <row r="13" spans="1:18" ht="15.75" x14ac:dyDescent="0.25">
      <c r="A13" s="151" t="s">
        <v>387</v>
      </c>
      <c r="B13" s="151"/>
      <c r="C13" s="151"/>
      <c r="D13" s="151"/>
      <c r="E13" s="151"/>
      <c r="F13" s="151"/>
    </row>
    <row r="14" spans="1:18" ht="14.25" customHeight="1" thickBot="1" x14ac:dyDescent="0.3"/>
    <row r="15" spans="1:18" ht="67.5" customHeight="1" thickBot="1" x14ac:dyDescent="0.3">
      <c r="A15" s="88" t="s">
        <v>43</v>
      </c>
      <c r="B15" s="152" t="s">
        <v>440</v>
      </c>
      <c r="C15" s="153"/>
      <c r="D15" s="54" t="s">
        <v>382</v>
      </c>
      <c r="E15" s="54" t="s">
        <v>383</v>
      </c>
      <c r="F15" s="54" t="s">
        <v>384</v>
      </c>
      <c r="G15" s="54" t="s">
        <v>385</v>
      </c>
      <c r="H15" s="54" t="s">
        <v>386</v>
      </c>
      <c r="I15" s="55" t="s">
        <v>317</v>
      </c>
      <c r="J15" s="144" t="s">
        <v>318</v>
      </c>
      <c r="K15" s="145"/>
    </row>
    <row r="16" spans="1:18" ht="234" customHeight="1" x14ac:dyDescent="0.25">
      <c r="A16" s="89" t="s">
        <v>389</v>
      </c>
      <c r="B16" s="154" t="s">
        <v>365</v>
      </c>
      <c r="C16" s="126"/>
      <c r="D16" s="56">
        <f t="shared" ref="D16:I16" si="0">SUM(D17:D18)</f>
        <v>0</v>
      </c>
      <c r="E16" s="56">
        <f t="shared" si="0"/>
        <v>0</v>
      </c>
      <c r="F16" s="56">
        <f>SUM(F17:F18)</f>
        <v>0</v>
      </c>
      <c r="G16" s="56">
        <f>SUM(G17:G18)</f>
        <v>0</v>
      </c>
      <c r="H16" s="56">
        <f t="shared" si="0"/>
        <v>0</v>
      </c>
      <c r="I16" s="56">
        <f t="shared" si="0"/>
        <v>0</v>
      </c>
      <c r="J16" s="102"/>
      <c r="K16" s="103"/>
      <c r="R16" s="71"/>
    </row>
    <row r="17" spans="1:11" ht="57" customHeight="1" x14ac:dyDescent="0.25">
      <c r="A17" s="90" t="s">
        <v>390</v>
      </c>
      <c r="B17" s="121" t="s">
        <v>416</v>
      </c>
      <c r="C17" s="111"/>
      <c r="D17" s="35">
        <v>0</v>
      </c>
      <c r="E17" s="35">
        <v>0</v>
      </c>
      <c r="F17" s="35">
        <v>0</v>
      </c>
      <c r="G17" s="35">
        <v>0</v>
      </c>
      <c r="H17" s="35">
        <v>0</v>
      </c>
      <c r="I17" s="35">
        <f>SUM(D17:H17)</f>
        <v>0</v>
      </c>
      <c r="J17" s="104"/>
      <c r="K17" s="105"/>
    </row>
    <row r="18" spans="1:11" ht="30.75" customHeight="1" thickBot="1" x14ac:dyDescent="0.3">
      <c r="A18" s="91" t="s">
        <v>391</v>
      </c>
      <c r="B18" s="123" t="s">
        <v>275</v>
      </c>
      <c r="C18" s="155"/>
      <c r="D18" s="57">
        <v>0</v>
      </c>
      <c r="E18" s="57">
        <v>0</v>
      </c>
      <c r="F18" s="57">
        <v>0</v>
      </c>
      <c r="G18" s="57">
        <v>0</v>
      </c>
      <c r="H18" s="57">
        <v>0</v>
      </c>
      <c r="I18" s="57">
        <f>SUM(D18:H18)</f>
        <v>0</v>
      </c>
      <c r="J18" s="140"/>
      <c r="K18" s="141"/>
    </row>
    <row r="19" spans="1:11" ht="253.5" customHeight="1" x14ac:dyDescent="0.25">
      <c r="A19" s="89" t="s">
        <v>392</v>
      </c>
      <c r="B19" s="154" t="s">
        <v>366</v>
      </c>
      <c r="C19" s="126"/>
      <c r="D19" s="56">
        <f t="shared" ref="D19:I19" si="1">SUM(D20:D21)</f>
        <v>0</v>
      </c>
      <c r="E19" s="56">
        <f t="shared" si="1"/>
        <v>0</v>
      </c>
      <c r="F19" s="56">
        <f t="shared" si="1"/>
        <v>0</v>
      </c>
      <c r="G19" s="56">
        <f t="shared" si="1"/>
        <v>0</v>
      </c>
      <c r="H19" s="56">
        <f t="shared" si="1"/>
        <v>0</v>
      </c>
      <c r="I19" s="56">
        <f t="shared" si="1"/>
        <v>0</v>
      </c>
      <c r="J19" s="102"/>
      <c r="K19" s="103"/>
    </row>
    <row r="20" spans="1:11" ht="57" customHeight="1" x14ac:dyDescent="0.25">
      <c r="A20" s="90" t="s">
        <v>393</v>
      </c>
      <c r="B20" s="121" t="s">
        <v>417</v>
      </c>
      <c r="C20" s="111"/>
      <c r="D20" s="35">
        <v>0</v>
      </c>
      <c r="E20" s="35">
        <v>0</v>
      </c>
      <c r="F20" s="35">
        <v>0</v>
      </c>
      <c r="G20" s="35">
        <v>0</v>
      </c>
      <c r="H20" s="35">
        <v>0</v>
      </c>
      <c r="I20" s="37">
        <f>SUM(D20:H20)</f>
        <v>0</v>
      </c>
      <c r="J20" s="104"/>
      <c r="K20" s="105"/>
    </row>
    <row r="21" spans="1:11" ht="35.25" customHeight="1" thickBot="1" x14ac:dyDescent="0.3">
      <c r="A21" s="91" t="s">
        <v>236</v>
      </c>
      <c r="B21" s="123" t="s">
        <v>276</v>
      </c>
      <c r="C21" s="155"/>
      <c r="D21" s="57">
        <v>0</v>
      </c>
      <c r="E21" s="57">
        <v>0</v>
      </c>
      <c r="F21" s="57">
        <v>0</v>
      </c>
      <c r="G21" s="57">
        <v>0</v>
      </c>
      <c r="H21" s="57">
        <v>0</v>
      </c>
      <c r="I21" s="58">
        <f>SUM(D21:H21)</f>
        <v>0</v>
      </c>
      <c r="J21" s="140"/>
      <c r="K21" s="141"/>
    </row>
    <row r="22" spans="1:11" ht="71.25" customHeight="1" x14ac:dyDescent="0.25">
      <c r="A22" s="89" t="s">
        <v>394</v>
      </c>
      <c r="B22" s="154" t="s">
        <v>367</v>
      </c>
      <c r="C22" s="126"/>
      <c r="D22" s="56">
        <f t="shared" ref="D22:I22" si="2">SUM(D23:D24)</f>
        <v>0</v>
      </c>
      <c r="E22" s="56">
        <f t="shared" si="2"/>
        <v>0</v>
      </c>
      <c r="F22" s="56">
        <f t="shared" si="2"/>
        <v>0</v>
      </c>
      <c r="G22" s="56">
        <f t="shared" si="2"/>
        <v>0</v>
      </c>
      <c r="H22" s="56">
        <f t="shared" si="2"/>
        <v>0</v>
      </c>
      <c r="I22" s="56">
        <f t="shared" si="2"/>
        <v>0</v>
      </c>
      <c r="J22" s="102"/>
      <c r="K22" s="103"/>
    </row>
    <row r="23" spans="1:11" ht="57.75" customHeight="1" x14ac:dyDescent="0.25">
      <c r="A23" s="90" t="s">
        <v>395</v>
      </c>
      <c r="B23" s="121" t="s">
        <v>418</v>
      </c>
      <c r="C23" s="111"/>
      <c r="D23" s="35">
        <v>0</v>
      </c>
      <c r="E23" s="35">
        <v>0</v>
      </c>
      <c r="F23" s="35">
        <v>0</v>
      </c>
      <c r="G23" s="35">
        <v>0</v>
      </c>
      <c r="H23" s="35">
        <v>0</v>
      </c>
      <c r="I23" s="37">
        <f>SUM(D23:H23)</f>
        <v>0</v>
      </c>
      <c r="J23" s="104"/>
      <c r="K23" s="105"/>
    </row>
    <row r="24" spans="1:11" ht="31.5" customHeight="1" thickBot="1" x14ac:dyDescent="0.3">
      <c r="A24" s="91" t="s">
        <v>237</v>
      </c>
      <c r="B24" s="123" t="s">
        <v>277</v>
      </c>
      <c r="C24" s="155"/>
      <c r="D24" s="57">
        <v>0</v>
      </c>
      <c r="E24" s="57">
        <v>0</v>
      </c>
      <c r="F24" s="57">
        <v>0</v>
      </c>
      <c r="G24" s="57">
        <v>0</v>
      </c>
      <c r="H24" s="57">
        <v>0</v>
      </c>
      <c r="I24" s="58">
        <f>SUM(D24:H24)</f>
        <v>0</v>
      </c>
      <c r="J24" s="140"/>
      <c r="K24" s="141"/>
    </row>
    <row r="25" spans="1:11" ht="147.75" customHeight="1" x14ac:dyDescent="0.25">
      <c r="A25" s="89" t="s">
        <v>396</v>
      </c>
      <c r="B25" s="154" t="s">
        <v>368</v>
      </c>
      <c r="C25" s="126"/>
      <c r="D25" s="56">
        <f t="shared" ref="D25:I25" si="3">SUM(D26:D27)</f>
        <v>0</v>
      </c>
      <c r="E25" s="56">
        <f t="shared" si="3"/>
        <v>0</v>
      </c>
      <c r="F25" s="56">
        <f t="shared" si="3"/>
        <v>0</v>
      </c>
      <c r="G25" s="56">
        <f t="shared" si="3"/>
        <v>0</v>
      </c>
      <c r="H25" s="56">
        <f t="shared" si="3"/>
        <v>0</v>
      </c>
      <c r="I25" s="56">
        <f t="shared" si="3"/>
        <v>0</v>
      </c>
      <c r="J25" s="102"/>
      <c r="K25" s="103"/>
    </row>
    <row r="26" spans="1:11" ht="59.25" customHeight="1" x14ac:dyDescent="0.25">
      <c r="A26" s="90" t="s">
        <v>397</v>
      </c>
      <c r="B26" s="121" t="s">
        <v>419</v>
      </c>
      <c r="C26" s="111"/>
      <c r="D26" s="35">
        <v>0</v>
      </c>
      <c r="E26" s="35">
        <v>0</v>
      </c>
      <c r="F26" s="35">
        <v>0</v>
      </c>
      <c r="G26" s="35">
        <v>0</v>
      </c>
      <c r="H26" s="35">
        <v>0</v>
      </c>
      <c r="I26" s="37">
        <f>SUM(D26:H26)</f>
        <v>0</v>
      </c>
      <c r="J26" s="104"/>
      <c r="K26" s="105"/>
    </row>
    <row r="27" spans="1:11" ht="35.25" customHeight="1" thickBot="1" x14ac:dyDescent="0.3">
      <c r="A27" s="91" t="s">
        <v>238</v>
      </c>
      <c r="B27" s="123" t="s">
        <v>278</v>
      </c>
      <c r="C27" s="155"/>
      <c r="D27" s="57">
        <v>0</v>
      </c>
      <c r="E27" s="57">
        <v>0</v>
      </c>
      <c r="F27" s="57">
        <v>0</v>
      </c>
      <c r="G27" s="57">
        <v>0</v>
      </c>
      <c r="H27" s="57">
        <v>0</v>
      </c>
      <c r="I27" s="58">
        <f>SUM(D27:H27)</f>
        <v>0</v>
      </c>
      <c r="J27" s="140"/>
      <c r="K27" s="141"/>
    </row>
    <row r="28" spans="1:11" ht="409.5" customHeight="1" x14ac:dyDescent="0.25">
      <c r="A28" s="89" t="s">
        <v>239</v>
      </c>
      <c r="B28" s="154" t="s">
        <v>438</v>
      </c>
      <c r="C28" s="126"/>
      <c r="D28" s="56">
        <f t="shared" ref="D28:I28" si="4">SUM(D29:D34)</f>
        <v>0</v>
      </c>
      <c r="E28" s="56">
        <f t="shared" si="4"/>
        <v>0</v>
      </c>
      <c r="F28" s="56">
        <f t="shared" si="4"/>
        <v>0</v>
      </c>
      <c r="G28" s="56">
        <f t="shared" si="4"/>
        <v>0</v>
      </c>
      <c r="H28" s="56">
        <f t="shared" si="4"/>
        <v>0</v>
      </c>
      <c r="I28" s="56">
        <f t="shared" si="4"/>
        <v>0</v>
      </c>
      <c r="J28" s="102"/>
      <c r="K28" s="103"/>
    </row>
    <row r="29" spans="1:11" ht="31.5" customHeight="1" x14ac:dyDescent="0.25">
      <c r="A29" s="90" t="s">
        <v>240</v>
      </c>
      <c r="B29" s="121" t="s">
        <v>247</v>
      </c>
      <c r="C29" s="111"/>
      <c r="D29" s="35">
        <v>0</v>
      </c>
      <c r="E29" s="35">
        <v>0</v>
      </c>
      <c r="F29" s="35">
        <v>0</v>
      </c>
      <c r="G29" s="35">
        <v>0</v>
      </c>
      <c r="H29" s="35">
        <v>0</v>
      </c>
      <c r="I29" s="37">
        <f t="shared" ref="I29:I34" si="5">SUM(D29:H29)</f>
        <v>0</v>
      </c>
      <c r="J29" s="104"/>
      <c r="K29" s="105"/>
    </row>
    <row r="30" spans="1:11" ht="25.5" customHeight="1" x14ac:dyDescent="0.25">
      <c r="A30" s="90" t="s">
        <v>241</v>
      </c>
      <c r="B30" s="121" t="s">
        <v>125</v>
      </c>
      <c r="C30" s="111"/>
      <c r="D30" s="35">
        <v>0</v>
      </c>
      <c r="E30" s="35">
        <v>0</v>
      </c>
      <c r="F30" s="35">
        <v>0</v>
      </c>
      <c r="G30" s="35">
        <v>0</v>
      </c>
      <c r="H30" s="35">
        <v>0</v>
      </c>
      <c r="I30" s="37">
        <f t="shared" si="5"/>
        <v>0</v>
      </c>
      <c r="J30" s="104"/>
      <c r="K30" s="105"/>
    </row>
    <row r="31" spans="1:11" ht="23.25" customHeight="1" x14ac:dyDescent="0.25">
      <c r="A31" s="90" t="s">
        <v>242</v>
      </c>
      <c r="B31" s="121" t="s">
        <v>127</v>
      </c>
      <c r="C31" s="111"/>
      <c r="D31" s="35">
        <v>0</v>
      </c>
      <c r="E31" s="35">
        <v>0</v>
      </c>
      <c r="F31" s="35">
        <v>0</v>
      </c>
      <c r="G31" s="35">
        <v>0</v>
      </c>
      <c r="H31" s="35">
        <v>0</v>
      </c>
      <c r="I31" s="37">
        <f t="shared" si="5"/>
        <v>0</v>
      </c>
      <c r="J31" s="104"/>
      <c r="K31" s="105"/>
    </row>
    <row r="32" spans="1:11" ht="24.75" customHeight="1" x14ac:dyDescent="0.25">
      <c r="A32" s="90" t="s">
        <v>243</v>
      </c>
      <c r="B32" s="121" t="s">
        <v>248</v>
      </c>
      <c r="C32" s="111"/>
      <c r="D32" s="35">
        <v>0</v>
      </c>
      <c r="E32" s="35">
        <v>0</v>
      </c>
      <c r="F32" s="35">
        <v>0</v>
      </c>
      <c r="G32" s="35">
        <v>0</v>
      </c>
      <c r="H32" s="35">
        <v>0</v>
      </c>
      <c r="I32" s="37">
        <f t="shared" si="5"/>
        <v>0</v>
      </c>
      <c r="J32" s="104"/>
      <c r="K32" s="105"/>
    </row>
    <row r="33" spans="1:11" ht="24" customHeight="1" x14ac:dyDescent="0.25">
      <c r="A33" s="90" t="s">
        <v>244</v>
      </c>
      <c r="B33" s="121" t="s">
        <v>245</v>
      </c>
      <c r="C33" s="111"/>
      <c r="D33" s="35">
        <v>0</v>
      </c>
      <c r="E33" s="35">
        <v>0</v>
      </c>
      <c r="F33" s="35">
        <v>0</v>
      </c>
      <c r="G33" s="35">
        <v>0</v>
      </c>
      <c r="H33" s="35">
        <v>0</v>
      </c>
      <c r="I33" s="37">
        <f t="shared" si="5"/>
        <v>0</v>
      </c>
      <c r="J33" s="104"/>
      <c r="K33" s="105"/>
    </row>
    <row r="34" spans="1:11" ht="26.25" customHeight="1" thickBot="1" x14ac:dyDescent="0.3">
      <c r="A34" s="91" t="s">
        <v>246</v>
      </c>
      <c r="B34" s="123" t="s">
        <v>249</v>
      </c>
      <c r="C34" s="155"/>
      <c r="D34" s="57">
        <v>0</v>
      </c>
      <c r="E34" s="57">
        <v>0</v>
      </c>
      <c r="F34" s="57">
        <v>0</v>
      </c>
      <c r="G34" s="57">
        <v>0</v>
      </c>
      <c r="H34" s="57">
        <v>0</v>
      </c>
      <c r="I34" s="58">
        <f t="shared" si="5"/>
        <v>0</v>
      </c>
      <c r="J34" s="140"/>
      <c r="K34" s="141"/>
    </row>
    <row r="35" spans="1:11" ht="303" customHeight="1" x14ac:dyDescent="0.25">
      <c r="A35" s="89" t="s">
        <v>398</v>
      </c>
      <c r="B35" s="154" t="s">
        <v>369</v>
      </c>
      <c r="C35" s="126"/>
      <c r="D35" s="56">
        <f t="shared" ref="D35:I35" si="6">SUM(D36:D37)</f>
        <v>0</v>
      </c>
      <c r="E35" s="56">
        <f t="shared" si="6"/>
        <v>0</v>
      </c>
      <c r="F35" s="56">
        <f t="shared" si="6"/>
        <v>0</v>
      </c>
      <c r="G35" s="56">
        <f t="shared" si="6"/>
        <v>0</v>
      </c>
      <c r="H35" s="56">
        <f t="shared" si="6"/>
        <v>0</v>
      </c>
      <c r="I35" s="56">
        <f t="shared" si="6"/>
        <v>0</v>
      </c>
      <c r="J35" s="102"/>
      <c r="K35" s="103"/>
    </row>
    <row r="36" spans="1:11" ht="82.5" customHeight="1" x14ac:dyDescent="0.25">
      <c r="A36" s="90" t="s">
        <v>399</v>
      </c>
      <c r="B36" s="121" t="s">
        <v>279</v>
      </c>
      <c r="C36" s="111"/>
      <c r="D36" s="35">
        <v>0</v>
      </c>
      <c r="E36" s="35">
        <v>0</v>
      </c>
      <c r="F36" s="35">
        <v>0</v>
      </c>
      <c r="G36" s="35">
        <v>0</v>
      </c>
      <c r="H36" s="35">
        <v>0</v>
      </c>
      <c r="I36" s="37">
        <f>SUM(D36:H36)</f>
        <v>0</v>
      </c>
      <c r="J36" s="104"/>
      <c r="K36" s="105"/>
    </row>
    <row r="37" spans="1:11" ht="82.5" customHeight="1" thickBot="1" x14ac:dyDescent="0.3">
      <c r="A37" s="91" t="s">
        <v>400</v>
      </c>
      <c r="B37" s="123" t="s">
        <v>280</v>
      </c>
      <c r="C37" s="155"/>
      <c r="D37" s="57">
        <v>0</v>
      </c>
      <c r="E37" s="57">
        <v>0</v>
      </c>
      <c r="F37" s="57">
        <v>0</v>
      </c>
      <c r="G37" s="57">
        <v>0</v>
      </c>
      <c r="H37" s="57">
        <v>0</v>
      </c>
      <c r="I37" s="58">
        <f>SUM(D37:H37)</f>
        <v>0</v>
      </c>
      <c r="J37" s="140"/>
      <c r="K37" s="141"/>
    </row>
    <row r="38" spans="1:11" ht="51" customHeight="1" x14ac:dyDescent="0.25">
      <c r="A38" s="89" t="s">
        <v>250</v>
      </c>
      <c r="B38" s="154" t="s">
        <v>370</v>
      </c>
      <c r="C38" s="126"/>
      <c r="D38" s="56">
        <f t="shared" ref="D38:I38" si="7">SUM(D39:D40)</f>
        <v>0</v>
      </c>
      <c r="E38" s="56">
        <f t="shared" si="7"/>
        <v>0</v>
      </c>
      <c r="F38" s="56">
        <f t="shared" si="7"/>
        <v>0</v>
      </c>
      <c r="G38" s="56">
        <f t="shared" si="7"/>
        <v>0</v>
      </c>
      <c r="H38" s="56">
        <f t="shared" si="7"/>
        <v>0</v>
      </c>
      <c r="I38" s="56">
        <f t="shared" si="7"/>
        <v>0</v>
      </c>
      <c r="J38" s="102"/>
      <c r="K38" s="103"/>
    </row>
    <row r="39" spans="1:11" ht="75.75" customHeight="1" x14ac:dyDescent="0.25">
      <c r="A39" s="90" t="s">
        <v>251</v>
      </c>
      <c r="B39" s="121" t="s">
        <v>281</v>
      </c>
      <c r="C39" s="111"/>
      <c r="D39" s="35">
        <v>0</v>
      </c>
      <c r="E39" s="35">
        <v>0</v>
      </c>
      <c r="F39" s="35">
        <v>0</v>
      </c>
      <c r="G39" s="35">
        <v>0</v>
      </c>
      <c r="H39" s="35">
        <v>0</v>
      </c>
      <c r="I39" s="37">
        <f>SUM(D39:H39)</f>
        <v>0</v>
      </c>
      <c r="J39" s="104"/>
      <c r="K39" s="105"/>
    </row>
    <row r="40" spans="1:11" ht="78" customHeight="1" thickBot="1" x14ac:dyDescent="0.3">
      <c r="A40" s="91" t="s">
        <v>252</v>
      </c>
      <c r="B40" s="123" t="s">
        <v>282</v>
      </c>
      <c r="C40" s="155"/>
      <c r="D40" s="57">
        <v>0</v>
      </c>
      <c r="E40" s="57">
        <v>0</v>
      </c>
      <c r="F40" s="57">
        <v>0</v>
      </c>
      <c r="G40" s="57">
        <v>0</v>
      </c>
      <c r="H40" s="57">
        <v>0</v>
      </c>
      <c r="I40" s="58">
        <f>SUM(D40:H40)</f>
        <v>0</v>
      </c>
      <c r="J40" s="140"/>
      <c r="K40" s="141"/>
    </row>
    <row r="41" spans="1:11" ht="61.5" customHeight="1" x14ac:dyDescent="0.25">
      <c r="A41" s="89" t="s">
        <v>401</v>
      </c>
      <c r="B41" s="139" t="s">
        <v>371</v>
      </c>
      <c r="C41" s="126"/>
      <c r="D41" s="56">
        <f t="shared" ref="D41:I41" si="8">SUM(D42:D43)</f>
        <v>0</v>
      </c>
      <c r="E41" s="56">
        <f t="shared" si="8"/>
        <v>0</v>
      </c>
      <c r="F41" s="56">
        <f t="shared" si="8"/>
        <v>0</v>
      </c>
      <c r="G41" s="56">
        <f t="shared" si="8"/>
        <v>0</v>
      </c>
      <c r="H41" s="56">
        <f t="shared" si="8"/>
        <v>0</v>
      </c>
      <c r="I41" s="56">
        <f t="shared" si="8"/>
        <v>0</v>
      </c>
      <c r="J41" s="102"/>
      <c r="K41" s="103"/>
    </row>
    <row r="42" spans="1:11" ht="34.5" customHeight="1" x14ac:dyDescent="0.25">
      <c r="A42" s="90" t="s">
        <v>253</v>
      </c>
      <c r="B42" s="121" t="s">
        <v>283</v>
      </c>
      <c r="C42" s="111"/>
      <c r="D42" s="35">
        <v>0</v>
      </c>
      <c r="E42" s="35">
        <v>0</v>
      </c>
      <c r="F42" s="35">
        <v>0</v>
      </c>
      <c r="G42" s="35">
        <v>0</v>
      </c>
      <c r="H42" s="35">
        <v>0</v>
      </c>
      <c r="I42" s="37">
        <f>SUM(D42:H42)</f>
        <v>0</v>
      </c>
      <c r="J42" s="104"/>
      <c r="K42" s="105"/>
    </row>
    <row r="43" spans="1:11" ht="36.75" customHeight="1" thickBot="1" x14ac:dyDescent="0.3">
      <c r="A43" s="91" t="s">
        <v>402</v>
      </c>
      <c r="B43" s="123" t="s">
        <v>284</v>
      </c>
      <c r="C43" s="155"/>
      <c r="D43" s="57">
        <v>0</v>
      </c>
      <c r="E43" s="57">
        <v>0</v>
      </c>
      <c r="F43" s="57">
        <v>0</v>
      </c>
      <c r="G43" s="57">
        <v>0</v>
      </c>
      <c r="H43" s="57">
        <v>0</v>
      </c>
      <c r="I43" s="58">
        <f>SUM(D43:H43)</f>
        <v>0</v>
      </c>
      <c r="J43" s="140"/>
      <c r="K43" s="141"/>
    </row>
    <row r="44" spans="1:11" ht="69" customHeight="1" x14ac:dyDescent="0.25">
      <c r="A44" s="89" t="s">
        <v>403</v>
      </c>
      <c r="B44" s="154" t="s">
        <v>372</v>
      </c>
      <c r="C44" s="126"/>
      <c r="D44" s="56">
        <f t="shared" ref="D44:I44" si="9">SUM(D45:D46)</f>
        <v>0</v>
      </c>
      <c r="E44" s="56">
        <f t="shared" si="9"/>
        <v>0</v>
      </c>
      <c r="F44" s="56">
        <f t="shared" si="9"/>
        <v>0</v>
      </c>
      <c r="G44" s="56">
        <f t="shared" si="9"/>
        <v>0</v>
      </c>
      <c r="H44" s="56">
        <f t="shared" si="9"/>
        <v>0</v>
      </c>
      <c r="I44" s="56">
        <f t="shared" si="9"/>
        <v>0</v>
      </c>
      <c r="J44" s="102"/>
      <c r="K44" s="103"/>
    </row>
    <row r="45" spans="1:11" ht="53.25" customHeight="1" x14ac:dyDescent="0.25">
      <c r="A45" s="90" t="s">
        <v>254</v>
      </c>
      <c r="B45" s="121" t="s">
        <v>257</v>
      </c>
      <c r="C45" s="111"/>
      <c r="D45" s="35">
        <v>0</v>
      </c>
      <c r="E45" s="35">
        <v>0</v>
      </c>
      <c r="F45" s="35">
        <v>0</v>
      </c>
      <c r="G45" s="35">
        <v>0</v>
      </c>
      <c r="H45" s="35">
        <v>0</v>
      </c>
      <c r="I45" s="37">
        <f>SUM(D45:H45)</f>
        <v>0</v>
      </c>
      <c r="J45" s="104"/>
      <c r="K45" s="105"/>
    </row>
    <row r="46" spans="1:11" ht="53.25" customHeight="1" thickBot="1" x14ac:dyDescent="0.3">
      <c r="A46" s="91" t="s">
        <v>255</v>
      </c>
      <c r="B46" s="123" t="s">
        <v>258</v>
      </c>
      <c r="C46" s="155"/>
      <c r="D46" s="57">
        <v>0</v>
      </c>
      <c r="E46" s="57">
        <v>0</v>
      </c>
      <c r="F46" s="57">
        <v>0</v>
      </c>
      <c r="G46" s="57">
        <v>0</v>
      </c>
      <c r="H46" s="57">
        <v>0</v>
      </c>
      <c r="I46" s="58">
        <f>SUM(D46:H46)</f>
        <v>0</v>
      </c>
      <c r="J46" s="140"/>
      <c r="K46" s="141"/>
    </row>
    <row r="47" spans="1:11" ht="108" customHeight="1" thickBot="1" x14ac:dyDescent="0.3">
      <c r="A47" s="92" t="s">
        <v>256</v>
      </c>
      <c r="B47" s="156" t="s">
        <v>373</v>
      </c>
      <c r="C47" s="157"/>
      <c r="D47" s="59">
        <v>0</v>
      </c>
      <c r="E47" s="59">
        <v>0</v>
      </c>
      <c r="F47" s="59">
        <v>0</v>
      </c>
      <c r="G47" s="59">
        <v>0</v>
      </c>
      <c r="H47" s="59">
        <v>0</v>
      </c>
      <c r="I47" s="59">
        <f>SUM(D47:H47)</f>
        <v>0</v>
      </c>
      <c r="J47" s="142"/>
      <c r="K47" s="143"/>
    </row>
    <row r="48" spans="1:11" ht="70.5" customHeight="1" thickBot="1" x14ac:dyDescent="0.3">
      <c r="A48" s="92" t="s">
        <v>259</v>
      </c>
      <c r="B48" s="156" t="s">
        <v>374</v>
      </c>
      <c r="C48" s="157"/>
      <c r="D48" s="59">
        <v>0</v>
      </c>
      <c r="E48" s="59">
        <v>0</v>
      </c>
      <c r="F48" s="59">
        <v>0</v>
      </c>
      <c r="G48" s="59">
        <v>0</v>
      </c>
      <c r="H48" s="59">
        <v>0</v>
      </c>
      <c r="I48" s="59">
        <f>SUM(D48:H48)</f>
        <v>0</v>
      </c>
      <c r="J48" s="142"/>
      <c r="K48" s="143"/>
    </row>
    <row r="49" spans="1:11" ht="95.25" customHeight="1" thickBot="1" x14ac:dyDescent="0.3">
      <c r="A49" s="92" t="s">
        <v>404</v>
      </c>
      <c r="B49" s="156" t="s">
        <v>439</v>
      </c>
      <c r="C49" s="157"/>
      <c r="D49" s="59">
        <v>0</v>
      </c>
      <c r="E49" s="59">
        <v>0</v>
      </c>
      <c r="F49" s="59">
        <v>0</v>
      </c>
      <c r="G49" s="59">
        <v>0</v>
      </c>
      <c r="H49" s="59">
        <v>0</v>
      </c>
      <c r="I49" s="59">
        <f>SUM(D49:H49)</f>
        <v>0</v>
      </c>
      <c r="J49" s="142"/>
      <c r="K49" s="143"/>
    </row>
    <row r="50" spans="1:11" ht="33.75" customHeight="1" x14ac:dyDescent="0.25">
      <c r="A50" s="89" t="s">
        <v>405</v>
      </c>
      <c r="B50" s="125" t="s">
        <v>260</v>
      </c>
      <c r="C50" s="158"/>
      <c r="D50" s="56">
        <f t="shared" ref="D50:I50" si="10">SUM(D51:D52)</f>
        <v>0</v>
      </c>
      <c r="E50" s="56">
        <f t="shared" si="10"/>
        <v>0</v>
      </c>
      <c r="F50" s="56">
        <f t="shared" si="10"/>
        <v>0</v>
      </c>
      <c r="G50" s="56">
        <f t="shared" si="10"/>
        <v>0</v>
      </c>
      <c r="H50" s="56">
        <f t="shared" si="10"/>
        <v>0</v>
      </c>
      <c r="I50" s="56">
        <f t="shared" si="10"/>
        <v>0</v>
      </c>
      <c r="J50" s="102"/>
      <c r="K50" s="103"/>
    </row>
    <row r="51" spans="1:11" ht="42.75" customHeight="1" x14ac:dyDescent="0.25">
      <c r="A51" s="90" t="s">
        <v>261</v>
      </c>
      <c r="B51" s="121" t="s">
        <v>263</v>
      </c>
      <c r="C51" s="111"/>
      <c r="D51" s="35">
        <v>0</v>
      </c>
      <c r="E51" s="35">
        <v>0</v>
      </c>
      <c r="F51" s="35">
        <v>0</v>
      </c>
      <c r="G51" s="35">
        <v>0</v>
      </c>
      <c r="H51" s="35">
        <v>0</v>
      </c>
      <c r="I51" s="37">
        <f>SUM(D51:H51)</f>
        <v>0</v>
      </c>
      <c r="J51" s="104"/>
      <c r="K51" s="105"/>
    </row>
    <row r="52" spans="1:11" ht="133.5" customHeight="1" thickBot="1" x14ac:dyDescent="0.3">
      <c r="A52" s="91" t="s">
        <v>262</v>
      </c>
      <c r="B52" s="123" t="s">
        <v>264</v>
      </c>
      <c r="C52" s="155"/>
      <c r="D52" s="57">
        <v>0</v>
      </c>
      <c r="E52" s="57">
        <v>0</v>
      </c>
      <c r="F52" s="57">
        <v>0</v>
      </c>
      <c r="G52" s="57">
        <v>0</v>
      </c>
      <c r="H52" s="57">
        <v>0</v>
      </c>
      <c r="I52" s="58">
        <f>SUM(D52:H52)</f>
        <v>0</v>
      </c>
      <c r="J52" s="140"/>
      <c r="K52" s="141"/>
    </row>
    <row r="53" spans="1:11" ht="32.25" customHeight="1" x14ac:dyDescent="0.25">
      <c r="A53" s="93" t="s">
        <v>406</v>
      </c>
      <c r="B53" s="159" t="s">
        <v>352</v>
      </c>
      <c r="C53" s="160"/>
      <c r="D53" s="56"/>
      <c r="E53" s="56"/>
      <c r="F53" s="56"/>
      <c r="G53" s="56"/>
      <c r="H53" s="56"/>
      <c r="I53" s="60">
        <f>AVERAGE(I54:I56)</f>
        <v>0</v>
      </c>
      <c r="J53" s="96"/>
      <c r="K53" s="97"/>
    </row>
    <row r="54" spans="1:11" ht="30" customHeight="1" x14ac:dyDescent="0.25">
      <c r="A54" s="90" t="s">
        <v>351</v>
      </c>
      <c r="B54" s="110" t="s">
        <v>357</v>
      </c>
      <c r="C54" s="111"/>
      <c r="D54" s="112" t="s">
        <v>375</v>
      </c>
      <c r="E54" s="113"/>
      <c r="F54" s="113"/>
      <c r="G54" s="113"/>
      <c r="H54" s="114"/>
      <c r="I54" s="37">
        <v>0</v>
      </c>
      <c r="J54" s="98"/>
      <c r="K54" s="99"/>
    </row>
    <row r="55" spans="1:11" ht="28.5" customHeight="1" x14ac:dyDescent="0.25">
      <c r="A55" s="90" t="s">
        <v>353</v>
      </c>
      <c r="B55" s="121" t="s">
        <v>356</v>
      </c>
      <c r="C55" s="122"/>
      <c r="D55" s="115"/>
      <c r="E55" s="116"/>
      <c r="F55" s="116"/>
      <c r="G55" s="116"/>
      <c r="H55" s="117"/>
      <c r="I55" s="37">
        <v>0</v>
      </c>
      <c r="J55" s="98"/>
      <c r="K55" s="99"/>
    </row>
    <row r="56" spans="1:11" ht="28.5" customHeight="1" thickBot="1" x14ac:dyDescent="0.3">
      <c r="A56" s="91" t="s">
        <v>354</v>
      </c>
      <c r="B56" s="123" t="s">
        <v>355</v>
      </c>
      <c r="C56" s="124"/>
      <c r="D56" s="118"/>
      <c r="E56" s="119"/>
      <c r="F56" s="119"/>
      <c r="G56" s="119"/>
      <c r="H56" s="120"/>
      <c r="I56" s="58">
        <v>0</v>
      </c>
      <c r="J56" s="100"/>
      <c r="K56" s="101"/>
    </row>
    <row r="57" spans="1:11" ht="27.75" customHeight="1" x14ac:dyDescent="0.25">
      <c r="A57" s="89" t="s">
        <v>311</v>
      </c>
      <c r="B57" s="125" t="s">
        <v>312</v>
      </c>
      <c r="C57" s="126"/>
      <c r="D57" s="56">
        <f t="shared" ref="D57:I57" si="11">SUM(D58:D61)</f>
        <v>0</v>
      </c>
      <c r="E57" s="56">
        <f t="shared" si="11"/>
        <v>0</v>
      </c>
      <c r="F57" s="56">
        <f t="shared" si="11"/>
        <v>0</v>
      </c>
      <c r="G57" s="56">
        <f t="shared" si="11"/>
        <v>0</v>
      </c>
      <c r="H57" s="56">
        <f t="shared" si="11"/>
        <v>0</v>
      </c>
      <c r="I57" s="56">
        <f t="shared" si="11"/>
        <v>0</v>
      </c>
      <c r="J57" s="102"/>
      <c r="K57" s="103"/>
    </row>
    <row r="58" spans="1:11" ht="26.25" customHeight="1" x14ac:dyDescent="0.25">
      <c r="A58" s="90" t="s">
        <v>119</v>
      </c>
      <c r="B58" s="108" t="s">
        <v>265</v>
      </c>
      <c r="C58" s="127"/>
      <c r="D58" s="35">
        <v>0</v>
      </c>
      <c r="E58" s="35">
        <v>0</v>
      </c>
      <c r="F58" s="35">
        <v>0</v>
      </c>
      <c r="G58" s="35">
        <v>0</v>
      </c>
      <c r="H58" s="35">
        <v>0</v>
      </c>
      <c r="I58" s="37">
        <f>SUM(D58:H58)</f>
        <v>0</v>
      </c>
      <c r="J58" s="104"/>
      <c r="K58" s="105"/>
    </row>
    <row r="59" spans="1:11" ht="27.75" customHeight="1" x14ac:dyDescent="0.25">
      <c r="A59" s="90" t="s">
        <v>120</v>
      </c>
      <c r="B59" s="108" t="s">
        <v>266</v>
      </c>
      <c r="C59" s="127"/>
      <c r="D59" s="35">
        <v>0</v>
      </c>
      <c r="E59" s="35">
        <v>0</v>
      </c>
      <c r="F59" s="35">
        <v>0</v>
      </c>
      <c r="G59" s="35">
        <v>0</v>
      </c>
      <c r="H59" s="35">
        <v>0</v>
      </c>
      <c r="I59" s="37">
        <f>SUM(D59:H59)</f>
        <v>0</v>
      </c>
      <c r="J59" s="104"/>
      <c r="K59" s="105"/>
    </row>
    <row r="60" spans="1:11" ht="28.5" customHeight="1" x14ac:dyDescent="0.25">
      <c r="A60" s="90" t="s">
        <v>121</v>
      </c>
      <c r="B60" s="108" t="s">
        <v>267</v>
      </c>
      <c r="C60" s="127"/>
      <c r="D60" s="35">
        <v>0</v>
      </c>
      <c r="E60" s="35">
        <v>0</v>
      </c>
      <c r="F60" s="35">
        <v>0</v>
      </c>
      <c r="G60" s="35">
        <v>0</v>
      </c>
      <c r="H60" s="35">
        <v>0</v>
      </c>
      <c r="I60" s="37">
        <f>SUM(D60:H60)</f>
        <v>0</v>
      </c>
      <c r="J60" s="104"/>
      <c r="K60" s="105"/>
    </row>
    <row r="61" spans="1:11" ht="30" customHeight="1" thickBot="1" x14ac:dyDescent="0.3">
      <c r="A61" s="94" t="s">
        <v>122</v>
      </c>
      <c r="B61" s="109" t="s">
        <v>268</v>
      </c>
      <c r="C61" s="128"/>
      <c r="D61" s="67">
        <v>0</v>
      </c>
      <c r="E61" s="67">
        <v>0</v>
      </c>
      <c r="F61" s="67">
        <v>0</v>
      </c>
      <c r="G61" s="67">
        <v>0</v>
      </c>
      <c r="H61" s="67">
        <v>0</v>
      </c>
      <c r="I61" s="68">
        <f>SUM(D61:H61)</f>
        <v>0</v>
      </c>
      <c r="J61" s="104"/>
      <c r="K61" s="105"/>
    </row>
    <row r="62" spans="1:11" ht="24" customHeight="1" x14ac:dyDescent="0.25">
      <c r="A62" s="89" t="s">
        <v>269</v>
      </c>
      <c r="B62" s="139" t="s">
        <v>376</v>
      </c>
      <c r="C62" s="139"/>
      <c r="D62" s="56">
        <f t="shared" ref="D62:I62" si="12">SUM(D63:D64)</f>
        <v>0</v>
      </c>
      <c r="E62" s="56">
        <f t="shared" si="12"/>
        <v>0</v>
      </c>
      <c r="F62" s="56">
        <f t="shared" si="12"/>
        <v>0</v>
      </c>
      <c r="G62" s="56">
        <f t="shared" si="12"/>
        <v>0</v>
      </c>
      <c r="H62" s="56">
        <f t="shared" si="12"/>
        <v>0</v>
      </c>
      <c r="I62" s="56">
        <f t="shared" si="12"/>
        <v>0</v>
      </c>
      <c r="J62" s="131"/>
      <c r="K62" s="132"/>
    </row>
    <row r="63" spans="1:11" ht="26.25" customHeight="1" x14ac:dyDescent="0.25">
      <c r="A63" s="90" t="s">
        <v>270</v>
      </c>
      <c r="B63" s="108" t="s">
        <v>272</v>
      </c>
      <c r="C63" s="127"/>
      <c r="D63" s="35">
        <v>0</v>
      </c>
      <c r="E63" s="35">
        <v>0</v>
      </c>
      <c r="F63" s="35">
        <v>0</v>
      </c>
      <c r="G63" s="35">
        <v>0</v>
      </c>
      <c r="H63" s="35">
        <v>0</v>
      </c>
      <c r="I63" s="37">
        <f>SUM(D63:H63)</f>
        <v>0</v>
      </c>
      <c r="J63" s="133"/>
      <c r="K63" s="134"/>
    </row>
    <row r="64" spans="1:11" ht="25.5" customHeight="1" thickBot="1" x14ac:dyDescent="0.3">
      <c r="A64" s="94" t="s">
        <v>271</v>
      </c>
      <c r="B64" s="109" t="s">
        <v>273</v>
      </c>
      <c r="C64" s="128"/>
      <c r="D64" s="67">
        <v>0</v>
      </c>
      <c r="E64" s="67">
        <v>0</v>
      </c>
      <c r="F64" s="67">
        <v>0</v>
      </c>
      <c r="G64" s="67">
        <v>0</v>
      </c>
      <c r="H64" s="67">
        <v>0</v>
      </c>
      <c r="I64" s="68">
        <f>SUM(D64:H64)</f>
        <v>0</v>
      </c>
      <c r="J64" s="135"/>
      <c r="K64" s="136"/>
    </row>
    <row r="65" spans="1:11" ht="25.5" customHeight="1" x14ac:dyDescent="0.25">
      <c r="A65" s="95" t="s">
        <v>408</v>
      </c>
      <c r="B65" s="106" t="s">
        <v>407</v>
      </c>
      <c r="C65" s="107"/>
      <c r="D65" s="86">
        <f>SUM(D66:D67)</f>
        <v>0</v>
      </c>
      <c r="E65" s="86">
        <f t="shared" ref="E65:I65" si="13">SUM(E66:E67)</f>
        <v>0</v>
      </c>
      <c r="F65" s="86">
        <f t="shared" si="13"/>
        <v>0</v>
      </c>
      <c r="G65" s="86">
        <f t="shared" si="13"/>
        <v>0</v>
      </c>
      <c r="H65" s="86">
        <f t="shared" si="13"/>
        <v>0</v>
      </c>
      <c r="I65" s="86">
        <f t="shared" si="13"/>
        <v>0</v>
      </c>
      <c r="J65" s="131"/>
      <c r="K65" s="132"/>
    </row>
    <row r="66" spans="1:11" ht="25.5" customHeight="1" x14ac:dyDescent="0.25">
      <c r="A66" s="90" t="s">
        <v>409</v>
      </c>
      <c r="B66" s="108" t="s">
        <v>411</v>
      </c>
      <c r="C66" s="108"/>
      <c r="D66" s="35">
        <v>0</v>
      </c>
      <c r="E66" s="35">
        <v>0</v>
      </c>
      <c r="F66" s="35">
        <v>0</v>
      </c>
      <c r="G66" s="35">
        <v>0</v>
      </c>
      <c r="H66" s="35">
        <v>0</v>
      </c>
      <c r="I66" s="37">
        <f>SUM(D66:H66)</f>
        <v>0</v>
      </c>
      <c r="J66" s="133"/>
      <c r="K66" s="134"/>
    </row>
    <row r="67" spans="1:11" ht="25.5" customHeight="1" thickBot="1" x14ac:dyDescent="0.3">
      <c r="A67" s="94" t="s">
        <v>410</v>
      </c>
      <c r="B67" s="109" t="s">
        <v>412</v>
      </c>
      <c r="C67" s="109"/>
      <c r="D67" s="67">
        <v>0</v>
      </c>
      <c r="E67" s="67">
        <v>0</v>
      </c>
      <c r="F67" s="67">
        <v>0</v>
      </c>
      <c r="G67" s="67">
        <v>0</v>
      </c>
      <c r="H67" s="67">
        <v>0</v>
      </c>
      <c r="I67" s="68">
        <f>SUM(D67:H67)</f>
        <v>0</v>
      </c>
      <c r="J67" s="135"/>
      <c r="K67" s="136"/>
    </row>
    <row r="68" spans="1:11" ht="25.5" customHeight="1" x14ac:dyDescent="0.25">
      <c r="A68" s="95" t="s">
        <v>414</v>
      </c>
      <c r="B68" s="129" t="s">
        <v>413</v>
      </c>
      <c r="C68" s="129"/>
      <c r="D68" s="86">
        <f>D69</f>
        <v>0</v>
      </c>
      <c r="E68" s="86">
        <f t="shared" ref="E68:I68" si="14">E69</f>
        <v>0</v>
      </c>
      <c r="F68" s="86">
        <f t="shared" si="14"/>
        <v>0</v>
      </c>
      <c r="G68" s="86">
        <f t="shared" si="14"/>
        <v>0</v>
      </c>
      <c r="H68" s="86">
        <f t="shared" si="14"/>
        <v>0</v>
      </c>
      <c r="I68" s="86">
        <f t="shared" si="14"/>
        <v>0</v>
      </c>
      <c r="J68" s="131"/>
      <c r="K68" s="132"/>
    </row>
    <row r="69" spans="1:11" ht="409.6" customHeight="1" thickBot="1" x14ac:dyDescent="0.3">
      <c r="A69" s="61"/>
      <c r="B69" s="130" t="s">
        <v>415</v>
      </c>
      <c r="C69" s="130"/>
      <c r="D69" s="57">
        <v>0</v>
      </c>
      <c r="E69" s="57">
        <v>0</v>
      </c>
      <c r="F69" s="57">
        <v>0</v>
      </c>
      <c r="G69" s="57">
        <v>0</v>
      </c>
      <c r="H69" s="57">
        <v>0</v>
      </c>
      <c r="I69" s="58">
        <f>SUM(D69:H69)</f>
        <v>0</v>
      </c>
      <c r="J69" s="137"/>
      <c r="K69" s="138"/>
    </row>
    <row r="70" spans="1:11" ht="15.75" thickBot="1" x14ac:dyDescent="0.3">
      <c r="A70" s="76"/>
      <c r="B70" s="161" t="s">
        <v>274</v>
      </c>
      <c r="C70" s="162"/>
      <c r="D70" s="77">
        <f t="shared" ref="D70:H70" si="15">SUM(D16,D19,D22,D25,D28,D35,D38,D41,D44,D47:D50,D53,D57,D62,D65,D68)</f>
        <v>0</v>
      </c>
      <c r="E70" s="77">
        <f t="shared" si="15"/>
        <v>0</v>
      </c>
      <c r="F70" s="77">
        <f t="shared" si="15"/>
        <v>0</v>
      </c>
      <c r="G70" s="77">
        <f t="shared" si="15"/>
        <v>0</v>
      </c>
      <c r="H70" s="77">
        <f t="shared" si="15"/>
        <v>0</v>
      </c>
      <c r="I70" s="87">
        <f>SUM(I16,I19,I22,I25,I28,I35,I38,I41,I44,I47:I50,I53,I57,I62,I65,I68)</f>
        <v>0</v>
      </c>
      <c r="J70" s="78"/>
      <c r="K70" s="66"/>
    </row>
    <row r="71" spans="1:11" ht="29.25" thickBot="1" x14ac:dyDescent="0.3">
      <c r="A71" s="79"/>
      <c r="B71" s="80" t="s">
        <v>420</v>
      </c>
      <c r="C71" s="81"/>
      <c r="D71" s="82"/>
      <c r="E71" s="82"/>
      <c r="F71" s="82"/>
      <c r="G71" s="82"/>
      <c r="H71" s="82"/>
      <c r="I71" s="82">
        <f>SUM(I16,I19,I22,I35,I41,I49,I53,I65,I68)-SUM(D16,D19,D22,D35,D41,D49,D65,D68)</f>
        <v>0</v>
      </c>
      <c r="J71" s="83"/>
      <c r="K71" s="84"/>
    </row>
    <row r="72" spans="1:11" ht="43.5" thickBot="1" x14ac:dyDescent="0.3">
      <c r="A72" s="72"/>
      <c r="B72" s="73" t="s">
        <v>421</v>
      </c>
      <c r="C72" s="167"/>
      <c r="D72" s="167"/>
      <c r="E72" s="167"/>
      <c r="F72" s="167"/>
      <c r="G72" s="167"/>
      <c r="H72" s="167"/>
      <c r="I72" s="85">
        <f>SUM(I16,I19,I22,I28,I35,I41,I49,I53,I65,I68)-SUM(D16,D19,D22,D28,D35,D41,D49,D65,D68)</f>
        <v>0</v>
      </c>
      <c r="J72" s="74"/>
      <c r="K72" s="75"/>
    </row>
    <row r="73" spans="1:11" x14ac:dyDescent="0.25">
      <c r="A73" s="62"/>
      <c r="B73" s="63"/>
      <c r="C73" s="64"/>
      <c r="D73" s="65"/>
      <c r="E73" s="65"/>
      <c r="F73" s="65"/>
      <c r="G73" s="65"/>
      <c r="H73" s="65"/>
      <c r="I73" s="65"/>
      <c r="J73" s="69"/>
      <c r="K73" s="69"/>
    </row>
    <row r="74" spans="1:11" x14ac:dyDescent="0.25">
      <c r="J74" s="70"/>
      <c r="K74" s="70"/>
    </row>
    <row r="75" spans="1:11" x14ac:dyDescent="0.25">
      <c r="A75" s="13"/>
      <c r="B75" s="13" t="s">
        <v>377</v>
      </c>
      <c r="C75" s="13"/>
      <c r="D75" s="13"/>
      <c r="E75" s="13"/>
      <c r="F75" s="13"/>
      <c r="G75" s="18"/>
    </row>
    <row r="76" spans="1:11" x14ac:dyDescent="0.25">
      <c r="A76" s="13"/>
      <c r="B76" s="13" t="s">
        <v>361</v>
      </c>
      <c r="C76" s="13"/>
      <c r="D76" s="13"/>
      <c r="E76" s="13"/>
      <c r="F76" s="13"/>
    </row>
    <row r="77" spans="1:11" ht="28.5" customHeight="1" x14ac:dyDescent="0.25">
      <c r="A77" s="163" t="s">
        <v>72</v>
      </c>
      <c r="B77" s="164"/>
      <c r="C77" s="164"/>
      <c r="D77" s="164"/>
      <c r="E77" s="164"/>
      <c r="F77" s="164"/>
      <c r="G77" s="164"/>
      <c r="H77" s="164"/>
      <c r="I77" s="164"/>
      <c r="J77" s="164"/>
      <c r="K77" s="164"/>
    </row>
    <row r="78" spans="1:11" ht="18.75" customHeight="1" x14ac:dyDescent="0.25">
      <c r="A78" s="30"/>
      <c r="B78" s="49"/>
      <c r="C78" s="49"/>
      <c r="D78" s="49"/>
      <c r="E78" s="49"/>
      <c r="F78" s="49"/>
    </row>
    <row r="79" spans="1:11" x14ac:dyDescent="0.25">
      <c r="A79" s="165" t="s">
        <v>70</v>
      </c>
      <c r="B79" s="165"/>
      <c r="C79" s="165"/>
      <c r="D79" s="165"/>
      <c r="E79" s="165"/>
      <c r="F79" s="165"/>
      <c r="G79" s="166"/>
      <c r="H79" s="166"/>
      <c r="I79" s="166"/>
      <c r="J79" s="166"/>
      <c r="K79" s="166"/>
    </row>
    <row r="80" spans="1:11" ht="29.25" customHeight="1" x14ac:dyDescent="0.25">
      <c r="A80" s="165"/>
      <c r="B80" s="165"/>
      <c r="C80" s="165"/>
      <c r="D80" s="165"/>
      <c r="E80" s="165"/>
      <c r="F80" s="165"/>
      <c r="G80" s="166"/>
      <c r="H80" s="166"/>
      <c r="I80" s="166"/>
      <c r="J80" s="166"/>
      <c r="K80" s="166"/>
    </row>
    <row r="81" spans="1:11" x14ac:dyDescent="0.25">
      <c r="A81" s="163" t="s">
        <v>71</v>
      </c>
      <c r="B81" s="163"/>
      <c r="C81" s="163"/>
      <c r="D81" s="163" t="s">
        <v>316</v>
      </c>
      <c r="E81" s="163"/>
      <c r="F81" s="163"/>
      <c r="G81" s="166"/>
      <c r="H81" s="166"/>
      <c r="I81" s="166"/>
      <c r="J81" s="166"/>
      <c r="K81" s="166"/>
    </row>
    <row r="82" spans="1:11" x14ac:dyDescent="0.25">
      <c r="A82" s="168"/>
      <c r="B82" s="168"/>
      <c r="C82" s="168"/>
      <c r="D82" s="168"/>
      <c r="E82" s="168"/>
      <c r="F82" s="168"/>
      <c r="G82" s="166"/>
      <c r="H82" s="166"/>
      <c r="I82" s="166"/>
      <c r="J82" s="166"/>
      <c r="K82" s="166"/>
    </row>
    <row r="86" spans="1:11" x14ac:dyDescent="0.25">
      <c r="A86" s="14"/>
      <c r="B86" s="14"/>
    </row>
  </sheetData>
  <sheetProtection algorithmName="SHA-512" hashValue="rWKYwoXbnObnXUFAz4MxFoENgOXYrvnVqwsaBJmF9Hilkk0SdcwXVo0veOqPcMPxjXPisGIun4d7pGtzXNcecA==" saltValue="JOrqPk/5WPMTWLHJHSrXfg==" spinCount="100000" sheet="1" formatCells="0" formatColumns="0" formatRows="0"/>
  <protectedRanges>
    <protectedRange sqref="K16:K73" name="Range17"/>
    <protectedRange sqref="A77:K85" name="Range16"/>
    <protectedRange sqref="D63:H64" name="Range15"/>
    <protectedRange sqref="D58:H61" name="Range14"/>
    <protectedRange sqref="I54:I56" name="Range13"/>
    <protectedRange sqref="D51:H52" name="Range12"/>
    <protectedRange sqref="D47:H49" name="Range11"/>
    <protectedRange sqref="D45:H46" name="Range10"/>
    <protectedRange sqref="D42:H43" name="Range9"/>
    <protectedRange sqref="D39:H40" name="Range8"/>
    <protectedRange sqref="D36:H37" name="Range7"/>
    <protectedRange sqref="D29:H34" name="Range6"/>
    <protectedRange sqref="D26:H27" name="Range5"/>
    <protectedRange sqref="D23:H24" name="Range4"/>
    <protectedRange sqref="D20:H21" name="Range3"/>
    <protectedRange sqref="D17:H18" name="Range2"/>
    <protectedRange sqref="A10:K13" name="Range1"/>
    <protectedRange sqref="D15:H15" name="Range18"/>
    <protectedRange sqref="L1:X1048576" name="Range19"/>
    <protectedRange sqref="D66:H67" name="Range20"/>
    <protectedRange sqref="D69:H69" name="Range21"/>
  </protectedRanges>
  <mergeCells count="89">
    <mergeCell ref="B70:C70"/>
    <mergeCell ref="A77:K77"/>
    <mergeCell ref="A79:K80"/>
    <mergeCell ref="C72:H72"/>
    <mergeCell ref="A81:C82"/>
    <mergeCell ref="D81:K82"/>
    <mergeCell ref="B49:C49"/>
    <mergeCell ref="B50:C50"/>
    <mergeCell ref="B51:C51"/>
    <mergeCell ref="B52:C52"/>
    <mergeCell ref="B53:C53"/>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19:C19"/>
    <mergeCell ref="B20:C20"/>
    <mergeCell ref="B21:C21"/>
    <mergeCell ref="B22:C22"/>
    <mergeCell ref="B23:C23"/>
    <mergeCell ref="J15:K15"/>
    <mergeCell ref="J16:K18"/>
    <mergeCell ref="J19:K21"/>
    <mergeCell ref="J22:K24"/>
    <mergeCell ref="A1:K6"/>
    <mergeCell ref="A7:K7"/>
    <mergeCell ref="C8:F8"/>
    <mergeCell ref="A9:K9"/>
    <mergeCell ref="A10:F10"/>
    <mergeCell ref="A11:F11"/>
    <mergeCell ref="A12:F12"/>
    <mergeCell ref="A13:F13"/>
    <mergeCell ref="B15:C15"/>
    <mergeCell ref="B16:C16"/>
    <mergeCell ref="B17:C17"/>
    <mergeCell ref="B18:C18"/>
    <mergeCell ref="J25:K27"/>
    <mergeCell ref="J28:K34"/>
    <mergeCell ref="J35:K37"/>
    <mergeCell ref="J38:K40"/>
    <mergeCell ref="J41:K43"/>
    <mergeCell ref="J44:K46"/>
    <mergeCell ref="J47:K47"/>
    <mergeCell ref="J48:K48"/>
    <mergeCell ref="J49:K49"/>
    <mergeCell ref="J50:K52"/>
    <mergeCell ref="B68:C68"/>
    <mergeCell ref="B69:C69"/>
    <mergeCell ref="J62:K64"/>
    <mergeCell ref="J65:K67"/>
    <mergeCell ref="J68:K69"/>
    <mergeCell ref="B62:C62"/>
    <mergeCell ref="B63:C63"/>
    <mergeCell ref="B64:C64"/>
    <mergeCell ref="J53:K56"/>
    <mergeCell ref="J57:K61"/>
    <mergeCell ref="B65:C65"/>
    <mergeCell ref="B66:C66"/>
    <mergeCell ref="B67:C67"/>
    <mergeCell ref="B54:C54"/>
    <mergeCell ref="D54:H56"/>
    <mergeCell ref="B55:C55"/>
    <mergeCell ref="B56:C56"/>
    <mergeCell ref="B57:C57"/>
    <mergeCell ref="B58:C58"/>
    <mergeCell ref="B59:C59"/>
    <mergeCell ref="B60:C60"/>
    <mergeCell ref="B61:C61"/>
  </mergeCells>
  <printOptions horizontalCentered="1" verticalCentered="1"/>
  <pageMargins left="0" right="0" top="0" bottom="0" header="0" footer="0"/>
  <pageSetup paperSize="9" scale="54" fitToHeight="0" orientation="portrait" r:id="rId1"/>
  <headerFooter>
    <oddFooter>&amp;LF 773.24/Ed.04&amp;RDocument de uz intern</oddFooter>
  </headerFooter>
  <rowBreaks count="2" manualBreakCount="2">
    <brk id="27" max="16383" man="1"/>
    <brk id="4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opLeftCell="A7" zoomScaleNormal="100" workbookViewId="0">
      <selection activeCell="B16" sqref="B16"/>
    </sheetView>
  </sheetViews>
  <sheetFormatPr defaultRowHeight="15" x14ac:dyDescent="0.25"/>
  <cols>
    <col min="1" max="1" width="7" style="17" customWidth="1"/>
    <col min="2" max="2" width="53.85546875" style="17" customWidth="1"/>
    <col min="3" max="7" width="15.28515625" style="17" customWidth="1"/>
    <col min="8" max="9" width="11.5703125" style="17" customWidth="1"/>
    <col min="10" max="10" width="19.28515625" style="17" customWidth="1"/>
    <col min="11" max="11" width="18.7109375" style="17" customWidth="1"/>
    <col min="12" max="16384" width="9.140625" style="17"/>
  </cols>
  <sheetData>
    <row r="1" spans="1:11" ht="15" customHeight="1" x14ac:dyDescent="0.25">
      <c r="A1" s="171" t="s">
        <v>379</v>
      </c>
      <c r="B1" s="171"/>
      <c r="C1" s="171"/>
      <c r="D1" s="171"/>
      <c r="E1" s="171"/>
      <c r="F1" s="171"/>
      <c r="G1" s="171"/>
      <c r="H1" s="171"/>
      <c r="I1" s="171"/>
      <c r="J1" s="171"/>
    </row>
    <row r="2" spans="1:11" ht="15" customHeight="1" x14ac:dyDescent="0.25">
      <c r="A2" s="172"/>
      <c r="B2" s="172"/>
      <c r="C2" s="172"/>
      <c r="D2" s="172"/>
      <c r="E2" s="172"/>
      <c r="F2" s="172"/>
      <c r="G2" s="172"/>
      <c r="H2" s="172"/>
      <c r="I2" s="172"/>
      <c r="J2" s="172"/>
    </row>
    <row r="3" spans="1:11" ht="15" customHeight="1" x14ac:dyDescent="0.25">
      <c r="A3" s="172"/>
      <c r="B3" s="172"/>
      <c r="C3" s="172"/>
      <c r="D3" s="172"/>
      <c r="E3" s="172"/>
      <c r="F3" s="172"/>
      <c r="G3" s="172"/>
      <c r="H3" s="172"/>
      <c r="I3" s="172"/>
      <c r="J3" s="172"/>
    </row>
    <row r="4" spans="1:11" ht="15" customHeight="1" x14ac:dyDescent="0.25">
      <c r="A4" s="172"/>
      <c r="B4" s="172"/>
      <c r="C4" s="172"/>
      <c r="D4" s="172"/>
      <c r="E4" s="172"/>
      <c r="F4" s="172"/>
      <c r="G4" s="172"/>
      <c r="H4" s="172"/>
      <c r="I4" s="172"/>
      <c r="J4" s="172"/>
    </row>
    <row r="5" spans="1:11" ht="15" customHeight="1" x14ac:dyDescent="0.25">
      <c r="A5" s="172"/>
      <c r="B5" s="172"/>
      <c r="C5" s="172"/>
      <c r="D5" s="172"/>
      <c r="E5" s="172"/>
      <c r="F5" s="172"/>
      <c r="G5" s="172"/>
      <c r="H5" s="172"/>
      <c r="I5" s="172"/>
      <c r="J5" s="172"/>
    </row>
    <row r="6" spans="1:11" ht="15" customHeight="1" x14ac:dyDescent="0.25">
      <c r="A6" s="172"/>
      <c r="B6" s="172"/>
      <c r="C6" s="172"/>
      <c r="D6" s="172"/>
      <c r="E6" s="172"/>
      <c r="F6" s="172"/>
      <c r="G6" s="172"/>
      <c r="H6" s="172"/>
      <c r="I6" s="172"/>
      <c r="J6" s="172"/>
    </row>
    <row r="7" spans="1:11" ht="8.25" customHeight="1" x14ac:dyDescent="0.25">
      <c r="A7" s="32"/>
      <c r="B7" s="32"/>
      <c r="C7" s="32"/>
      <c r="D7" s="32"/>
      <c r="E7" s="32"/>
      <c r="F7" s="32"/>
      <c r="G7" s="32"/>
      <c r="H7" s="32"/>
      <c r="I7" s="32"/>
      <c r="J7" s="32"/>
    </row>
    <row r="8" spans="1:11" ht="34.5" customHeight="1" x14ac:dyDescent="0.3">
      <c r="A8" s="173" t="s">
        <v>118</v>
      </c>
      <c r="B8" s="174"/>
      <c r="C8" s="174"/>
      <c r="D8" s="174"/>
      <c r="E8" s="174"/>
      <c r="F8" s="174"/>
      <c r="G8" s="174"/>
      <c r="H8" s="174"/>
      <c r="I8" s="174"/>
      <c r="J8" s="174"/>
    </row>
    <row r="9" spans="1:11" ht="21" customHeight="1" x14ac:dyDescent="0.25">
      <c r="A9" s="32"/>
      <c r="B9" s="32"/>
      <c r="C9" s="32"/>
      <c r="D9" s="32"/>
      <c r="E9" s="32"/>
      <c r="F9" s="32"/>
      <c r="G9" s="32"/>
      <c r="H9" s="32"/>
      <c r="I9" s="32"/>
      <c r="J9" s="32"/>
    </row>
    <row r="10" spans="1:11" x14ac:dyDescent="0.25">
      <c r="A10" s="175" t="s">
        <v>30</v>
      </c>
      <c r="B10" s="175"/>
      <c r="C10" s="175"/>
      <c r="D10" s="175"/>
      <c r="E10" s="175"/>
      <c r="F10" s="175"/>
      <c r="G10" s="175"/>
      <c r="H10" s="175"/>
      <c r="I10" s="175"/>
      <c r="J10" s="175"/>
    </row>
    <row r="11" spans="1:11" x14ac:dyDescent="0.25">
      <c r="A11" s="175" t="s">
        <v>31</v>
      </c>
      <c r="B11" s="175"/>
      <c r="C11" s="175"/>
      <c r="D11" s="175"/>
      <c r="E11" s="175"/>
      <c r="F11" s="175"/>
      <c r="G11" s="175"/>
      <c r="H11" s="175"/>
      <c r="I11" s="175"/>
      <c r="J11" s="175"/>
    </row>
    <row r="12" spans="1:11" x14ac:dyDescent="0.25">
      <c r="A12" s="175" t="s">
        <v>32</v>
      </c>
      <c r="B12" s="175"/>
      <c r="C12" s="175"/>
      <c r="D12" s="175"/>
      <c r="E12" s="175"/>
      <c r="F12" s="175"/>
      <c r="G12" s="175"/>
      <c r="H12" s="175"/>
      <c r="I12" s="175"/>
      <c r="J12" s="175"/>
    </row>
    <row r="13" spans="1:11" x14ac:dyDescent="0.25">
      <c r="A13" s="176" t="s">
        <v>345</v>
      </c>
      <c r="B13" s="176"/>
      <c r="C13" s="176"/>
      <c r="D13" s="176"/>
      <c r="E13" s="176"/>
      <c r="F13" s="176"/>
      <c r="G13" s="176"/>
      <c r="H13" s="176"/>
      <c r="I13" s="176"/>
      <c r="J13" s="176"/>
    </row>
    <row r="14" spans="1:11" ht="9" customHeight="1" x14ac:dyDescent="0.25"/>
    <row r="15" spans="1:11" ht="90.75" customHeight="1" x14ac:dyDescent="0.25">
      <c r="A15" s="7" t="s">
        <v>43</v>
      </c>
      <c r="B15" s="36" t="s">
        <v>338</v>
      </c>
      <c r="C15" s="8" t="s">
        <v>333</v>
      </c>
      <c r="D15" s="8" t="s">
        <v>340</v>
      </c>
      <c r="E15" s="8" t="s">
        <v>341</v>
      </c>
      <c r="F15" s="8" t="s">
        <v>342</v>
      </c>
      <c r="G15" s="8" t="s">
        <v>343</v>
      </c>
      <c r="H15" s="8" t="s">
        <v>317</v>
      </c>
      <c r="I15" s="8" t="s">
        <v>363</v>
      </c>
      <c r="J15" s="8" t="s">
        <v>319</v>
      </c>
    </row>
    <row r="16" spans="1:11" ht="383.25" customHeight="1" x14ac:dyDescent="0.25">
      <c r="A16" s="43" t="s">
        <v>123</v>
      </c>
      <c r="B16" s="44" t="s">
        <v>314</v>
      </c>
      <c r="C16" s="42">
        <f>SUM(C17:C19)</f>
        <v>0</v>
      </c>
      <c r="D16" s="42">
        <f>SUM(D17:D19)</f>
        <v>0</v>
      </c>
      <c r="E16" s="42">
        <f>SUM(E17:E19)</f>
        <v>0</v>
      </c>
      <c r="F16" s="42">
        <f>SUM(F17:F19)</f>
        <v>0</v>
      </c>
      <c r="G16" s="42">
        <f>SUM(G17:G19)</f>
        <v>0</v>
      </c>
      <c r="H16" s="42">
        <f>SUM(C16:G16)</f>
        <v>0</v>
      </c>
      <c r="I16" s="42">
        <f t="shared" ref="I16:I22" si="0">PRODUCT(H16,0.3)</f>
        <v>0</v>
      </c>
      <c r="J16" s="43"/>
      <c r="K16" s="18"/>
    </row>
    <row r="17" spans="1:11" ht="18" customHeight="1" x14ac:dyDescent="0.25">
      <c r="A17" s="8" t="s">
        <v>124</v>
      </c>
      <c r="B17" s="2" t="s">
        <v>315</v>
      </c>
      <c r="C17" s="33">
        <v>0</v>
      </c>
      <c r="D17" s="33">
        <v>0</v>
      </c>
      <c r="E17" s="33">
        <v>0</v>
      </c>
      <c r="F17" s="33">
        <v>0</v>
      </c>
      <c r="G17" s="33">
        <v>0</v>
      </c>
      <c r="H17" s="37">
        <f>SUM(C17:G17)</f>
        <v>0</v>
      </c>
      <c r="I17" s="37">
        <f t="shared" si="0"/>
        <v>0</v>
      </c>
      <c r="J17" s="1"/>
    </row>
    <row r="18" spans="1:11" ht="19.5" customHeight="1" x14ac:dyDescent="0.25">
      <c r="A18" s="8" t="s">
        <v>126</v>
      </c>
      <c r="B18" s="2" t="s">
        <v>127</v>
      </c>
      <c r="C18" s="33">
        <v>0</v>
      </c>
      <c r="D18" s="33">
        <v>0</v>
      </c>
      <c r="E18" s="33">
        <v>0</v>
      </c>
      <c r="F18" s="33">
        <v>0</v>
      </c>
      <c r="G18" s="33">
        <v>0</v>
      </c>
      <c r="H18" s="37">
        <f>SUM(C18:G18)</f>
        <v>0</v>
      </c>
      <c r="I18" s="37">
        <f t="shared" si="0"/>
        <v>0</v>
      </c>
      <c r="J18" s="1"/>
    </row>
    <row r="19" spans="1:11" x14ac:dyDescent="0.25">
      <c r="A19" s="8" t="s">
        <v>128</v>
      </c>
      <c r="B19" s="2" t="s">
        <v>129</v>
      </c>
      <c r="C19" s="33">
        <v>0</v>
      </c>
      <c r="D19" s="33">
        <v>0</v>
      </c>
      <c r="E19" s="33">
        <v>0</v>
      </c>
      <c r="F19" s="33">
        <v>0</v>
      </c>
      <c r="G19" s="33">
        <v>0</v>
      </c>
      <c r="H19" s="37">
        <f>SUM(C19:G19)</f>
        <v>0</v>
      </c>
      <c r="I19" s="37">
        <f t="shared" si="0"/>
        <v>0</v>
      </c>
      <c r="J19" s="1"/>
    </row>
    <row r="20" spans="1:11" ht="51.6" customHeight="1" x14ac:dyDescent="0.25">
      <c r="A20" s="8" t="s">
        <v>130</v>
      </c>
      <c r="B20" s="2" t="s">
        <v>336</v>
      </c>
      <c r="C20" s="33">
        <v>0</v>
      </c>
      <c r="D20" s="33">
        <v>0</v>
      </c>
      <c r="E20" s="33">
        <v>0</v>
      </c>
      <c r="F20" s="33">
        <v>0</v>
      </c>
      <c r="G20" s="33">
        <v>0</v>
      </c>
      <c r="H20" s="33">
        <f>PRODUCT(C20+D20+E20+F20+G20,10)</f>
        <v>0</v>
      </c>
      <c r="I20" s="37">
        <f t="shared" si="0"/>
        <v>0</v>
      </c>
      <c r="J20" s="1"/>
      <c r="K20" s="18"/>
    </row>
    <row r="21" spans="1:11" ht="49.9" customHeight="1" x14ac:dyDescent="0.25">
      <c r="A21" s="9" t="s">
        <v>131</v>
      </c>
      <c r="B21" s="15" t="s">
        <v>320</v>
      </c>
      <c r="C21" s="33">
        <v>0</v>
      </c>
      <c r="D21" s="33">
        <v>0</v>
      </c>
      <c r="E21" s="33">
        <v>0</v>
      </c>
      <c r="F21" s="33">
        <v>0</v>
      </c>
      <c r="G21" s="33">
        <v>0</v>
      </c>
      <c r="H21" s="33">
        <f>PRODUCT(C21+D21+E21+F21+G21,10)</f>
        <v>0</v>
      </c>
      <c r="I21" s="37">
        <f t="shared" si="0"/>
        <v>0</v>
      </c>
      <c r="J21" s="1"/>
    </row>
    <row r="22" spans="1:11" ht="57" customHeight="1" x14ac:dyDescent="0.25">
      <c r="A22" s="9" t="s">
        <v>132</v>
      </c>
      <c r="B22" s="15" t="s">
        <v>364</v>
      </c>
      <c r="C22" s="33">
        <v>0</v>
      </c>
      <c r="D22" s="33">
        <v>0</v>
      </c>
      <c r="E22" s="33">
        <v>0</v>
      </c>
      <c r="F22" s="33">
        <v>0</v>
      </c>
      <c r="G22" s="33">
        <v>0</v>
      </c>
      <c r="H22" s="33">
        <f>PRODUCT(C22+D22+E22+F22+G22,10)</f>
        <v>0</v>
      </c>
      <c r="I22" s="37">
        <f t="shared" si="0"/>
        <v>0</v>
      </c>
      <c r="J22" s="1"/>
    </row>
    <row r="23" spans="1:11" x14ac:dyDescent="0.25">
      <c r="A23" s="7"/>
      <c r="B23" s="4" t="s">
        <v>162</v>
      </c>
      <c r="C23" s="34" t="s">
        <v>322</v>
      </c>
      <c r="D23" s="34" t="s">
        <v>322</v>
      </c>
      <c r="E23" s="34" t="s">
        <v>322</v>
      </c>
      <c r="F23" s="34" t="s">
        <v>322</v>
      </c>
      <c r="G23" s="34" t="s">
        <v>322</v>
      </c>
      <c r="H23" s="34">
        <f>SUM(H16,H20:H22)</f>
        <v>0</v>
      </c>
      <c r="I23" s="34">
        <f>SUM(I16,I20:I22)</f>
        <v>0</v>
      </c>
      <c r="J23" s="24"/>
    </row>
    <row r="25" spans="1:11" x14ac:dyDescent="0.25">
      <c r="A25" s="13"/>
      <c r="B25" s="13" t="s">
        <v>344</v>
      </c>
      <c r="C25" s="13"/>
      <c r="D25" s="13"/>
      <c r="E25" s="13"/>
      <c r="F25" s="13"/>
      <c r="G25" s="13"/>
      <c r="H25" s="13"/>
      <c r="I25" s="13"/>
      <c r="J25" s="13"/>
      <c r="K25" s="18"/>
    </row>
    <row r="26" spans="1:11" x14ac:dyDescent="0.25">
      <c r="A26" s="13"/>
      <c r="B26" s="13"/>
      <c r="C26" s="13"/>
      <c r="D26" s="13"/>
      <c r="E26" s="13"/>
      <c r="F26" s="13"/>
      <c r="G26" s="13"/>
      <c r="H26" s="13"/>
      <c r="I26" s="13"/>
      <c r="J26" s="13"/>
    </row>
    <row r="27" spans="1:11" ht="28.5" customHeight="1" x14ac:dyDescent="0.25">
      <c r="A27" s="169" t="s">
        <v>72</v>
      </c>
      <c r="B27" s="170"/>
      <c r="C27" s="170"/>
      <c r="D27" s="170"/>
      <c r="E27" s="170"/>
      <c r="F27" s="170"/>
      <c r="G27" s="170"/>
      <c r="H27" s="170"/>
      <c r="I27" s="170"/>
      <c r="J27" s="170"/>
    </row>
    <row r="28" spans="1:11" ht="18.75" customHeight="1" x14ac:dyDescent="0.25">
      <c r="A28" s="30"/>
      <c r="B28" s="31"/>
      <c r="C28" s="31"/>
      <c r="D28" s="31"/>
      <c r="E28" s="31"/>
      <c r="F28" s="31"/>
      <c r="G28" s="31"/>
      <c r="H28" s="31"/>
      <c r="I28" s="31"/>
      <c r="J28" s="31"/>
    </row>
    <row r="29" spans="1:11" x14ac:dyDescent="0.25">
      <c r="A29" s="146" t="s">
        <v>70</v>
      </c>
      <c r="B29" s="146"/>
      <c r="C29" s="146"/>
      <c r="D29" s="146"/>
      <c r="E29" s="146"/>
      <c r="F29" s="146"/>
      <c r="G29" s="146"/>
      <c r="H29" s="146"/>
      <c r="I29" s="146"/>
      <c r="J29" s="146"/>
    </row>
    <row r="30" spans="1:11" ht="29.25" customHeight="1" x14ac:dyDescent="0.25">
      <c r="A30" s="146"/>
      <c r="B30" s="146"/>
      <c r="C30" s="146"/>
      <c r="D30" s="146"/>
      <c r="E30" s="146"/>
      <c r="F30" s="146"/>
      <c r="G30" s="146"/>
      <c r="H30" s="146"/>
      <c r="I30" s="146"/>
      <c r="J30" s="146"/>
    </row>
    <row r="31" spans="1:11" x14ac:dyDescent="0.25">
      <c r="A31" s="146" t="s">
        <v>71</v>
      </c>
      <c r="B31" s="146"/>
      <c r="C31" s="146" t="s">
        <v>313</v>
      </c>
      <c r="D31" s="146"/>
      <c r="E31" s="146"/>
      <c r="F31" s="146"/>
      <c r="G31" s="146"/>
      <c r="H31" s="146"/>
      <c r="I31" s="146"/>
      <c r="J31" s="146"/>
    </row>
    <row r="32" spans="1:11" x14ac:dyDescent="0.25">
      <c r="A32" s="150"/>
      <c r="B32" s="150"/>
      <c r="C32" s="150"/>
      <c r="D32" s="150"/>
      <c r="E32" s="150"/>
      <c r="F32" s="150"/>
      <c r="G32" s="150"/>
      <c r="H32" s="150"/>
      <c r="I32" s="150"/>
      <c r="J32" s="150"/>
    </row>
    <row r="36" spans="1:2" x14ac:dyDescent="0.25">
      <c r="A36" s="14"/>
      <c r="B36" s="14"/>
    </row>
  </sheetData>
  <sheetProtection algorithmName="SHA-512" hashValue="NmhNLBgV2bRBlcPp6WEqijCHga0uM0/t4nGT2a8FwZCOQRTxHARXSGcoaNdXkUnEyAXtaoMCItYmNXMdQgJ2EQ==" saltValue="ZdU5cy9LSRr8ghsR6MaMYw==" spinCount="100000" sheet="1" objects="1" scenarios="1" formatCells="0" formatColumns="0" formatRows="0"/>
  <protectedRanges>
    <protectedRange sqref="K1:V1048576" name="Range7"/>
    <protectedRange sqref="A27:J38" name="Range6"/>
    <protectedRange sqref="J16:J22" name="Range5"/>
    <protectedRange sqref="M7" name="Range4"/>
    <protectedRange sqref="C17:G22" name="Range3"/>
    <protectedRange sqref="C15:G15" name="Range2"/>
    <protectedRange sqref="A8:J13" name="Range1"/>
  </protectedRanges>
  <mergeCells count="10">
    <mergeCell ref="A27:J27"/>
    <mergeCell ref="A29:J30"/>
    <mergeCell ref="A31:B32"/>
    <mergeCell ref="C31:J32"/>
    <mergeCell ref="A1:J6"/>
    <mergeCell ref="A8:J8"/>
    <mergeCell ref="A10:J10"/>
    <mergeCell ref="A11:J11"/>
    <mergeCell ref="A12:J12"/>
    <mergeCell ref="A13:J13"/>
  </mergeCells>
  <printOptions horizontalCentered="1" verticalCentered="1"/>
  <pageMargins left="0" right="0" top="0" bottom="0" header="0" footer="0"/>
  <pageSetup paperSize="9" scale="80" fitToHeight="0" orientation="landscape" r:id="rId1"/>
  <headerFooter>
    <oddFooter>&amp;LF 773.24/Ed.04&amp;RDocument de uz intern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opLeftCell="A35" zoomScaleNormal="100" workbookViewId="0">
      <selection activeCell="N45" sqref="N45"/>
    </sheetView>
  </sheetViews>
  <sheetFormatPr defaultRowHeight="15" x14ac:dyDescent="0.25"/>
  <cols>
    <col min="1" max="1" width="7" style="17" customWidth="1"/>
    <col min="2" max="2" width="42.7109375" style="17" customWidth="1"/>
    <col min="3" max="3" width="12.28515625" style="17" customWidth="1"/>
    <col min="4" max="4" width="15.85546875" style="17" customWidth="1"/>
    <col min="5" max="5" width="15.7109375" style="17" customWidth="1"/>
    <col min="6" max="7" width="16.28515625" style="17" customWidth="1"/>
    <col min="8" max="8" width="15.85546875" style="17" customWidth="1"/>
    <col min="9" max="9" width="12" style="17" customWidth="1"/>
    <col min="10" max="10" width="9.140625" style="17"/>
    <col min="11" max="11" width="17.42578125" style="17" customWidth="1"/>
    <col min="12" max="16384" width="9.140625" style="17"/>
  </cols>
  <sheetData>
    <row r="1" spans="1:11" ht="15" customHeight="1" x14ac:dyDescent="0.25">
      <c r="A1" s="163" t="s">
        <v>380</v>
      </c>
      <c r="B1" s="163"/>
      <c r="C1" s="163"/>
      <c r="D1" s="163"/>
      <c r="E1" s="163"/>
      <c r="F1" s="163"/>
      <c r="G1" s="183"/>
      <c r="H1" s="183"/>
      <c r="I1" s="183"/>
      <c r="J1" s="183"/>
      <c r="K1" s="183"/>
    </row>
    <row r="2" spans="1:11" ht="15" customHeight="1" x14ac:dyDescent="0.25">
      <c r="A2" s="164"/>
      <c r="B2" s="164"/>
      <c r="C2" s="164"/>
      <c r="D2" s="164"/>
      <c r="E2" s="164"/>
      <c r="F2" s="164"/>
      <c r="G2" s="183"/>
      <c r="H2" s="183"/>
      <c r="I2" s="183"/>
      <c r="J2" s="183"/>
      <c r="K2" s="183"/>
    </row>
    <row r="3" spans="1:11" ht="15" customHeight="1" x14ac:dyDescent="0.25">
      <c r="A3" s="164"/>
      <c r="B3" s="164"/>
      <c r="C3" s="164"/>
      <c r="D3" s="164"/>
      <c r="E3" s="164"/>
      <c r="F3" s="164"/>
      <c r="G3" s="183"/>
      <c r="H3" s="183"/>
      <c r="I3" s="183"/>
      <c r="J3" s="183"/>
      <c r="K3" s="183"/>
    </row>
    <row r="4" spans="1:11" ht="15" customHeight="1" x14ac:dyDescent="0.25">
      <c r="A4" s="164"/>
      <c r="B4" s="164"/>
      <c r="C4" s="164"/>
      <c r="D4" s="164"/>
      <c r="E4" s="164"/>
      <c r="F4" s="164"/>
      <c r="G4" s="183"/>
      <c r="H4" s="183"/>
      <c r="I4" s="183"/>
      <c r="J4" s="183"/>
      <c r="K4" s="183"/>
    </row>
    <row r="5" spans="1:11" ht="15" customHeight="1" x14ac:dyDescent="0.25">
      <c r="A5" s="164"/>
      <c r="B5" s="164"/>
      <c r="C5" s="164"/>
      <c r="D5" s="164"/>
      <c r="E5" s="164"/>
      <c r="F5" s="164"/>
      <c r="G5" s="183"/>
      <c r="H5" s="183"/>
      <c r="I5" s="183"/>
      <c r="J5" s="183"/>
      <c r="K5" s="183"/>
    </row>
    <row r="6" spans="1:11" ht="15" customHeight="1" x14ac:dyDescent="0.25">
      <c r="A6" s="164"/>
      <c r="B6" s="164"/>
      <c r="C6" s="164"/>
      <c r="D6" s="164"/>
      <c r="E6" s="164"/>
      <c r="F6" s="164"/>
      <c r="G6" s="183"/>
      <c r="H6" s="183"/>
      <c r="I6" s="183"/>
      <c r="J6" s="183"/>
      <c r="K6" s="183"/>
    </row>
    <row r="7" spans="1:11" ht="11.45" customHeight="1" x14ac:dyDescent="0.25">
      <c r="A7" s="50"/>
      <c r="B7" s="50"/>
      <c r="C7" s="50"/>
      <c r="D7" s="50"/>
      <c r="E7" s="50"/>
      <c r="F7" s="50"/>
    </row>
    <row r="8" spans="1:11" ht="26.45" customHeight="1" x14ac:dyDescent="0.35">
      <c r="A8" s="185" t="s">
        <v>118</v>
      </c>
      <c r="B8" s="185"/>
      <c r="C8" s="185"/>
      <c r="D8" s="185"/>
      <c r="E8" s="185"/>
      <c r="F8" s="185"/>
      <c r="G8" s="186"/>
      <c r="H8" s="186"/>
      <c r="I8" s="186"/>
      <c r="J8" s="186"/>
      <c r="K8" s="186"/>
    </row>
    <row r="9" spans="1:11" ht="15.75" customHeight="1" x14ac:dyDescent="0.35">
      <c r="A9" s="48"/>
      <c r="B9" s="48"/>
      <c r="C9" s="48"/>
      <c r="D9" s="187"/>
      <c r="E9" s="187"/>
      <c r="F9" s="187"/>
      <c r="G9" s="51"/>
      <c r="H9" s="51"/>
      <c r="I9" s="51"/>
      <c r="J9" s="51"/>
      <c r="K9" s="51"/>
    </row>
    <row r="10" spans="1:11" ht="14.25" customHeight="1" x14ac:dyDescent="0.25">
      <c r="A10" s="50"/>
      <c r="B10" s="50"/>
      <c r="C10" s="188"/>
      <c r="D10" s="170"/>
      <c r="E10" s="170"/>
      <c r="F10" s="170"/>
      <c r="G10" s="170"/>
    </row>
    <row r="11" spans="1:11" ht="15" customHeight="1" x14ac:dyDescent="0.25">
      <c r="A11" s="179" t="s">
        <v>30</v>
      </c>
      <c r="B11" s="179"/>
      <c r="C11" s="179"/>
      <c r="D11" s="179"/>
      <c r="E11" s="179"/>
      <c r="F11" s="179"/>
    </row>
    <row r="12" spans="1:11" ht="15" customHeight="1" x14ac:dyDescent="0.25">
      <c r="A12" s="179" t="s">
        <v>31</v>
      </c>
      <c r="B12" s="179"/>
      <c r="C12" s="179"/>
      <c r="D12" s="179"/>
      <c r="E12" s="179"/>
      <c r="F12" s="179"/>
    </row>
    <row r="13" spans="1:11" ht="15" customHeight="1" x14ac:dyDescent="0.25">
      <c r="A13" s="179" t="s">
        <v>32</v>
      </c>
      <c r="B13" s="179"/>
      <c r="C13" s="179"/>
      <c r="D13" s="179"/>
      <c r="E13" s="179"/>
      <c r="F13" s="179"/>
    </row>
    <row r="14" spans="1:11" ht="15.75" x14ac:dyDescent="0.25">
      <c r="A14" s="180" t="s">
        <v>388</v>
      </c>
      <c r="B14" s="180"/>
      <c r="C14" s="180"/>
      <c r="D14" s="180"/>
      <c r="E14" s="180"/>
      <c r="F14" s="180"/>
    </row>
    <row r="15" spans="1:11" ht="11.45" customHeight="1" x14ac:dyDescent="0.25"/>
    <row r="16" spans="1:11" ht="94.5" customHeight="1" x14ac:dyDescent="0.25">
      <c r="A16" s="8" t="s">
        <v>441</v>
      </c>
      <c r="B16" s="36" t="s">
        <v>442</v>
      </c>
      <c r="C16" s="8" t="s">
        <v>4</v>
      </c>
      <c r="D16" s="53" t="s">
        <v>382</v>
      </c>
      <c r="E16" s="53" t="s">
        <v>383</v>
      </c>
      <c r="F16" s="53" t="s">
        <v>384</v>
      </c>
      <c r="G16" s="53" t="s">
        <v>385</v>
      </c>
      <c r="H16" s="53" t="s">
        <v>386</v>
      </c>
      <c r="I16" s="8" t="s">
        <v>317</v>
      </c>
      <c r="J16" s="184" t="s">
        <v>321</v>
      </c>
      <c r="K16" s="184"/>
    </row>
    <row r="17" spans="1:12" ht="35.25" customHeight="1" x14ac:dyDescent="0.25">
      <c r="A17" s="8" t="s">
        <v>422</v>
      </c>
      <c r="B17" s="2" t="s">
        <v>27</v>
      </c>
      <c r="C17" s="3" t="s">
        <v>133</v>
      </c>
      <c r="D17" s="33">
        <v>0</v>
      </c>
      <c r="E17" s="33">
        <v>0</v>
      </c>
      <c r="F17" s="33">
        <v>0</v>
      </c>
      <c r="G17" s="33">
        <v>0</v>
      </c>
      <c r="H17" s="33">
        <v>0</v>
      </c>
      <c r="I17" s="45">
        <f>PRODUCT(D17+E17+F17+G17+H17,15)</f>
        <v>0</v>
      </c>
      <c r="J17" s="177"/>
      <c r="K17" s="178"/>
    </row>
    <row r="18" spans="1:12" ht="31.5" customHeight="1" x14ac:dyDescent="0.25">
      <c r="A18" s="8" t="s">
        <v>423</v>
      </c>
      <c r="B18" s="2" t="s">
        <v>28</v>
      </c>
      <c r="C18" s="3" t="s">
        <v>134</v>
      </c>
      <c r="D18" s="33">
        <v>0</v>
      </c>
      <c r="E18" s="33">
        <v>0</v>
      </c>
      <c r="F18" s="33">
        <v>0</v>
      </c>
      <c r="G18" s="33">
        <v>0</v>
      </c>
      <c r="H18" s="33">
        <v>0</v>
      </c>
      <c r="I18" s="45">
        <f>PRODUCT(D18+E18+F18+G18+H18,30)</f>
        <v>0</v>
      </c>
      <c r="J18" s="177"/>
      <c r="K18" s="178"/>
    </row>
    <row r="19" spans="1:12" ht="30" x14ac:dyDescent="0.25">
      <c r="A19" s="8" t="s">
        <v>424</v>
      </c>
      <c r="B19" s="2" t="s">
        <v>100</v>
      </c>
      <c r="C19" s="3" t="s">
        <v>23</v>
      </c>
      <c r="D19" s="33">
        <v>0</v>
      </c>
      <c r="E19" s="33">
        <v>0</v>
      </c>
      <c r="F19" s="33">
        <v>0</v>
      </c>
      <c r="G19" s="33">
        <v>0</v>
      </c>
      <c r="H19" s="33">
        <v>0</v>
      </c>
      <c r="I19" s="45">
        <f>PRODUCT(D19+E19+F19+G19+H19,100)</f>
        <v>0</v>
      </c>
      <c r="J19" s="177"/>
      <c r="K19" s="178"/>
    </row>
    <row r="20" spans="1:12" ht="63" customHeight="1" x14ac:dyDescent="0.25">
      <c r="A20" s="8" t="s">
        <v>425</v>
      </c>
      <c r="B20" s="2" t="s">
        <v>101</v>
      </c>
      <c r="C20" s="3" t="s">
        <v>135</v>
      </c>
      <c r="D20" s="33">
        <v>0</v>
      </c>
      <c r="E20" s="33">
        <v>0</v>
      </c>
      <c r="F20" s="33">
        <v>0</v>
      </c>
      <c r="G20" s="33">
        <v>0</v>
      </c>
      <c r="H20" s="33">
        <v>0</v>
      </c>
      <c r="I20" s="45">
        <f>PRODUCT(D20+E20+F20+G20+H20,75)</f>
        <v>0</v>
      </c>
      <c r="J20" s="177"/>
      <c r="K20" s="178"/>
      <c r="L20" s="18"/>
    </row>
    <row r="21" spans="1:12" ht="51.75" customHeight="1" x14ac:dyDescent="0.25">
      <c r="A21" s="8" t="s">
        <v>426</v>
      </c>
      <c r="B21" s="15" t="s">
        <v>76</v>
      </c>
      <c r="C21" s="3" t="s">
        <v>136</v>
      </c>
      <c r="D21" s="33">
        <v>0</v>
      </c>
      <c r="E21" s="33">
        <v>0</v>
      </c>
      <c r="F21" s="33">
        <v>0</v>
      </c>
      <c r="G21" s="33">
        <v>0</v>
      </c>
      <c r="H21" s="33">
        <v>0</v>
      </c>
      <c r="I21" s="45">
        <f>PRODUCT(D21+E21+F21+G21+H21,20)</f>
        <v>0</v>
      </c>
      <c r="J21" s="177"/>
      <c r="K21" s="178"/>
    </row>
    <row r="22" spans="1:12" ht="49.5" customHeight="1" x14ac:dyDescent="0.25">
      <c r="A22" s="8" t="s">
        <v>427</v>
      </c>
      <c r="B22" s="15" t="s">
        <v>75</v>
      </c>
      <c r="C22" s="3" t="s">
        <v>137</v>
      </c>
      <c r="D22" s="33">
        <v>0</v>
      </c>
      <c r="E22" s="33">
        <v>0</v>
      </c>
      <c r="F22" s="33">
        <v>0</v>
      </c>
      <c r="G22" s="33">
        <v>0</v>
      </c>
      <c r="H22" s="33">
        <v>0</v>
      </c>
      <c r="I22" s="45">
        <f>PRODUCT(D22+E22+F22+G22+H22,10)</f>
        <v>0</v>
      </c>
      <c r="J22" s="177"/>
      <c r="K22" s="178"/>
    </row>
    <row r="23" spans="1:12" ht="50.25" customHeight="1" x14ac:dyDescent="0.25">
      <c r="A23" s="8" t="s">
        <v>428</v>
      </c>
      <c r="B23" s="15" t="s">
        <v>77</v>
      </c>
      <c r="C23" s="3" t="s">
        <v>138</v>
      </c>
      <c r="D23" s="33">
        <v>0</v>
      </c>
      <c r="E23" s="33">
        <v>0</v>
      </c>
      <c r="F23" s="33">
        <v>0</v>
      </c>
      <c r="G23" s="33">
        <v>0</v>
      </c>
      <c r="H23" s="33">
        <v>0</v>
      </c>
      <c r="I23" s="45">
        <f>PRODUCT(D23+E23+F23+G23+H23,30)</f>
        <v>0</v>
      </c>
      <c r="J23" s="177"/>
      <c r="K23" s="178"/>
    </row>
    <row r="24" spans="1:12" ht="51.75" customHeight="1" x14ac:dyDescent="0.25">
      <c r="A24" s="8" t="s">
        <v>429</v>
      </c>
      <c r="B24" s="15" t="s">
        <v>78</v>
      </c>
      <c r="C24" s="3" t="s">
        <v>139</v>
      </c>
      <c r="D24" s="33">
        <v>0</v>
      </c>
      <c r="E24" s="33">
        <v>0</v>
      </c>
      <c r="F24" s="33">
        <v>0</v>
      </c>
      <c r="G24" s="33">
        <v>0</v>
      </c>
      <c r="H24" s="33">
        <v>0</v>
      </c>
      <c r="I24" s="45">
        <f>PRODUCT(D24+E24+F24+G24+H24,15)</f>
        <v>0</v>
      </c>
      <c r="J24" s="177"/>
      <c r="K24" s="178"/>
    </row>
    <row r="25" spans="1:12" ht="45" x14ac:dyDescent="0.25">
      <c r="A25" s="8" t="s">
        <v>430</v>
      </c>
      <c r="B25" s="15" t="s">
        <v>79</v>
      </c>
      <c r="C25" s="3" t="s">
        <v>140</v>
      </c>
      <c r="D25" s="33">
        <v>0</v>
      </c>
      <c r="E25" s="33">
        <v>0</v>
      </c>
      <c r="F25" s="33">
        <v>0</v>
      </c>
      <c r="G25" s="33">
        <v>0</v>
      </c>
      <c r="H25" s="33">
        <v>0</v>
      </c>
      <c r="I25" s="45">
        <f>PRODUCT(D25+E25+F25+G25+H25,40)</f>
        <v>0</v>
      </c>
      <c r="J25" s="177"/>
      <c r="K25" s="178"/>
    </row>
    <row r="26" spans="1:12" ht="51" customHeight="1" x14ac:dyDescent="0.25">
      <c r="A26" s="8" t="s">
        <v>431</v>
      </c>
      <c r="B26" s="15" t="s">
        <v>80</v>
      </c>
      <c r="C26" s="3" t="s">
        <v>136</v>
      </c>
      <c r="D26" s="33">
        <v>0</v>
      </c>
      <c r="E26" s="33">
        <v>0</v>
      </c>
      <c r="F26" s="33">
        <v>0</v>
      </c>
      <c r="G26" s="33">
        <v>0</v>
      </c>
      <c r="H26" s="33">
        <v>0</v>
      </c>
      <c r="I26" s="45">
        <f>PRODUCT(D26+E26+F26+G26+H26,20)</f>
        <v>0</v>
      </c>
      <c r="J26" s="177"/>
      <c r="K26" s="178"/>
      <c r="L26" s="18"/>
    </row>
    <row r="27" spans="1:12" ht="23.25" customHeight="1" x14ac:dyDescent="0.25">
      <c r="A27" s="20" t="s">
        <v>432</v>
      </c>
      <c r="B27" s="16" t="s">
        <v>34</v>
      </c>
      <c r="C27" s="29" t="s">
        <v>106</v>
      </c>
      <c r="D27" s="38">
        <v>0</v>
      </c>
      <c r="E27" s="38">
        <v>0</v>
      </c>
      <c r="F27" s="38">
        <v>0</v>
      </c>
      <c r="G27" s="38">
        <v>0</v>
      </c>
      <c r="H27" s="38">
        <v>0</v>
      </c>
      <c r="I27" s="45">
        <f>PRODUCT(D27+E27+F27+G27+H27,50)</f>
        <v>0</v>
      </c>
      <c r="J27" s="177"/>
      <c r="K27" s="178"/>
    </row>
    <row r="28" spans="1:12" ht="21" customHeight="1" x14ac:dyDescent="0.25">
      <c r="A28" s="20" t="s">
        <v>11</v>
      </c>
      <c r="B28" s="16" t="s">
        <v>99</v>
      </c>
      <c r="C28" s="29" t="s">
        <v>107</v>
      </c>
      <c r="D28" s="38">
        <v>0</v>
      </c>
      <c r="E28" s="38">
        <v>0</v>
      </c>
      <c r="F28" s="38">
        <v>0</v>
      </c>
      <c r="G28" s="38">
        <v>0</v>
      </c>
      <c r="H28" s="38">
        <v>0</v>
      </c>
      <c r="I28" s="45">
        <f>PRODUCT(D28+E28+F28+G28+H28,30)</f>
        <v>0</v>
      </c>
      <c r="J28" s="177"/>
      <c r="K28" s="178"/>
    </row>
    <row r="29" spans="1:12" ht="25.5" customHeight="1" x14ac:dyDescent="0.25">
      <c r="A29" s="20" t="s">
        <v>433</v>
      </c>
      <c r="B29" s="16" t="s">
        <v>81</v>
      </c>
      <c r="C29" s="29" t="s">
        <v>106</v>
      </c>
      <c r="D29" s="38">
        <v>0</v>
      </c>
      <c r="E29" s="38">
        <v>0</v>
      </c>
      <c r="F29" s="38">
        <v>0</v>
      </c>
      <c r="G29" s="38">
        <v>0</v>
      </c>
      <c r="H29" s="38">
        <v>0</v>
      </c>
      <c r="I29" s="45">
        <f>PRODUCT(D29+E29+F29+G29+H29,50)</f>
        <v>0</v>
      </c>
      <c r="J29" s="177"/>
      <c r="K29" s="178"/>
    </row>
    <row r="30" spans="1:12" ht="24" customHeight="1" x14ac:dyDescent="0.25">
      <c r="A30" s="20" t="s">
        <v>434</v>
      </c>
      <c r="B30" s="16" t="s">
        <v>82</v>
      </c>
      <c r="C30" s="29" t="s">
        <v>108</v>
      </c>
      <c r="D30" s="38">
        <v>0</v>
      </c>
      <c r="E30" s="38">
        <v>0</v>
      </c>
      <c r="F30" s="38">
        <v>0</v>
      </c>
      <c r="G30" s="38">
        <v>0</v>
      </c>
      <c r="H30" s="38">
        <v>0</v>
      </c>
      <c r="I30" s="45">
        <f>PRODUCT(D30+E30+F30+G30+H30,70)</f>
        <v>0</v>
      </c>
      <c r="J30" s="177"/>
      <c r="K30" s="178"/>
    </row>
    <row r="31" spans="1:12" ht="27" customHeight="1" x14ac:dyDescent="0.25">
      <c r="A31" s="8" t="s">
        <v>435</v>
      </c>
      <c r="B31" s="2" t="s">
        <v>20</v>
      </c>
      <c r="C31" s="3" t="s">
        <v>38</v>
      </c>
      <c r="D31" s="33">
        <v>0</v>
      </c>
      <c r="E31" s="33">
        <v>0</v>
      </c>
      <c r="F31" s="33">
        <v>0</v>
      </c>
      <c r="G31" s="33">
        <v>0</v>
      </c>
      <c r="H31" s="33">
        <v>0</v>
      </c>
      <c r="I31" s="45">
        <f>PRODUCT(D31+E31+F31+G31+H31,20)</f>
        <v>0</v>
      </c>
      <c r="J31" s="177"/>
      <c r="K31" s="178"/>
    </row>
    <row r="32" spans="1:12" ht="27.75" customHeight="1" x14ac:dyDescent="0.25">
      <c r="A32" s="8" t="s">
        <v>436</v>
      </c>
      <c r="B32" s="2" t="s">
        <v>21</v>
      </c>
      <c r="C32" s="3" t="s">
        <v>65</v>
      </c>
      <c r="D32" s="33">
        <v>0</v>
      </c>
      <c r="E32" s="33">
        <v>0</v>
      </c>
      <c r="F32" s="33">
        <v>0</v>
      </c>
      <c r="G32" s="33">
        <v>0</v>
      </c>
      <c r="H32" s="33">
        <v>0</v>
      </c>
      <c r="I32" s="45">
        <f>PRODUCT(D32+E32+F32+G32+H32,40)</f>
        <v>0</v>
      </c>
      <c r="J32" s="177"/>
      <c r="K32" s="178"/>
    </row>
    <row r="33" spans="1:12" ht="45" x14ac:dyDescent="0.25">
      <c r="A33" s="8" t="s">
        <v>24</v>
      </c>
      <c r="B33" s="2" t="s">
        <v>66</v>
      </c>
      <c r="C33" s="3" t="s">
        <v>67</v>
      </c>
      <c r="D33" s="33">
        <v>0</v>
      </c>
      <c r="E33" s="33">
        <v>0</v>
      </c>
      <c r="F33" s="33">
        <v>0</v>
      </c>
      <c r="G33" s="33">
        <v>0</v>
      </c>
      <c r="H33" s="33">
        <v>0</v>
      </c>
      <c r="I33" s="45">
        <f>PRODUCT(D33+E33+F33+G33+H33,20)</f>
        <v>0</v>
      </c>
      <c r="J33" s="177"/>
      <c r="K33" s="178"/>
    </row>
    <row r="34" spans="1:12" ht="48" customHeight="1" x14ac:dyDescent="0.25">
      <c r="A34" s="8" t="s">
        <v>25</v>
      </c>
      <c r="B34" s="2" t="s">
        <v>83</v>
      </c>
      <c r="C34" s="3" t="s">
        <v>85</v>
      </c>
      <c r="D34" s="33">
        <v>0</v>
      </c>
      <c r="E34" s="33">
        <v>0</v>
      </c>
      <c r="F34" s="33">
        <v>0</v>
      </c>
      <c r="G34" s="33">
        <v>0</v>
      </c>
      <c r="H34" s="33">
        <v>0</v>
      </c>
      <c r="I34" s="45">
        <f>PRODUCT(D34+E34+F34+G34+H34,25)</f>
        <v>0</v>
      </c>
      <c r="J34" s="177"/>
      <c r="K34" s="178"/>
      <c r="L34" s="18"/>
    </row>
    <row r="35" spans="1:12" ht="45" customHeight="1" x14ac:dyDescent="0.25">
      <c r="A35" s="8" t="s">
        <v>141</v>
      </c>
      <c r="B35" s="2" t="s">
        <v>68</v>
      </c>
      <c r="C35" s="3" t="s">
        <v>69</v>
      </c>
      <c r="D35" s="33">
        <v>0</v>
      </c>
      <c r="E35" s="33">
        <v>0</v>
      </c>
      <c r="F35" s="33">
        <v>0</v>
      </c>
      <c r="G35" s="33">
        <v>0</v>
      </c>
      <c r="H35" s="33">
        <v>0</v>
      </c>
      <c r="I35" s="45">
        <f>PRODUCT(D35+E35+F35+G35+H35,30)</f>
        <v>0</v>
      </c>
      <c r="J35" s="177"/>
      <c r="K35" s="178"/>
    </row>
    <row r="36" spans="1:12" ht="45" x14ac:dyDescent="0.25">
      <c r="A36" s="8" t="s">
        <v>142</v>
      </c>
      <c r="B36" s="2" t="s">
        <v>46</v>
      </c>
      <c r="C36" s="3" t="s">
        <v>61</v>
      </c>
      <c r="D36" s="33">
        <v>0</v>
      </c>
      <c r="E36" s="33">
        <v>0</v>
      </c>
      <c r="F36" s="33">
        <v>0</v>
      </c>
      <c r="G36" s="33">
        <v>0</v>
      </c>
      <c r="H36" s="33">
        <v>0</v>
      </c>
      <c r="I36" s="45">
        <f>PRODUCT(D36+E36+F36+G36+H36,10)</f>
        <v>0</v>
      </c>
      <c r="J36" s="177"/>
      <c r="K36" s="178"/>
    </row>
    <row r="37" spans="1:12" ht="27" customHeight="1" x14ac:dyDescent="0.25">
      <c r="A37" s="8" t="s">
        <v>143</v>
      </c>
      <c r="B37" s="2" t="s">
        <v>22</v>
      </c>
      <c r="C37" s="3" t="s">
        <v>137</v>
      </c>
      <c r="D37" s="33">
        <v>0</v>
      </c>
      <c r="E37" s="33">
        <v>0</v>
      </c>
      <c r="F37" s="33">
        <v>0</v>
      </c>
      <c r="G37" s="33">
        <v>0</v>
      </c>
      <c r="H37" s="33">
        <v>0</v>
      </c>
      <c r="I37" s="45">
        <f>PRODUCT(D37+E37+F37+G37+H37,10)</f>
        <v>0</v>
      </c>
      <c r="J37" s="177"/>
      <c r="K37" s="178"/>
    </row>
    <row r="38" spans="1:12" ht="27" customHeight="1" x14ac:dyDescent="0.25">
      <c r="A38" s="28" t="s">
        <v>144</v>
      </c>
      <c r="B38" s="19" t="s">
        <v>146</v>
      </c>
      <c r="C38" s="29" t="s">
        <v>145</v>
      </c>
      <c r="D38" s="39">
        <v>0</v>
      </c>
      <c r="E38" s="39">
        <v>0</v>
      </c>
      <c r="F38" s="39">
        <v>0</v>
      </c>
      <c r="G38" s="39">
        <v>0</v>
      </c>
      <c r="H38" s="39">
        <v>0</v>
      </c>
      <c r="I38" s="45">
        <f>PRODUCT(D38+E38+F38+G38+H38,2)</f>
        <v>0</v>
      </c>
      <c r="J38" s="177"/>
      <c r="K38" s="178"/>
    </row>
    <row r="39" spans="1:12" ht="33" customHeight="1" x14ac:dyDescent="0.25">
      <c r="A39" s="8" t="s">
        <v>437</v>
      </c>
      <c r="B39" s="2" t="s">
        <v>378</v>
      </c>
      <c r="C39" s="3" t="s">
        <v>147</v>
      </c>
      <c r="D39" s="33">
        <v>0</v>
      </c>
      <c r="E39" s="33">
        <v>0</v>
      </c>
      <c r="F39" s="33">
        <v>0</v>
      </c>
      <c r="G39" s="33">
        <v>0</v>
      </c>
      <c r="H39" s="33">
        <v>0</v>
      </c>
      <c r="I39" s="45">
        <f>PRODUCT(D39+E39+F39+G39+H39,4)</f>
        <v>0</v>
      </c>
      <c r="J39" s="177"/>
      <c r="K39" s="178"/>
    </row>
    <row r="40" spans="1:12" ht="75.75" customHeight="1" x14ac:dyDescent="0.25">
      <c r="A40" s="8" t="s">
        <v>148</v>
      </c>
      <c r="B40" s="2" t="s">
        <v>324</v>
      </c>
      <c r="C40" s="3" t="s">
        <v>149</v>
      </c>
      <c r="D40" s="33">
        <v>0</v>
      </c>
      <c r="E40" s="33">
        <v>0</v>
      </c>
      <c r="F40" s="33">
        <v>0</v>
      </c>
      <c r="G40" s="33">
        <v>0</v>
      </c>
      <c r="H40" s="33">
        <v>0</v>
      </c>
      <c r="I40" s="45">
        <f>PRODUCT(D40+E40+F40+G40+H40,10)</f>
        <v>0</v>
      </c>
      <c r="J40" s="177"/>
      <c r="K40" s="178"/>
    </row>
    <row r="41" spans="1:12" ht="79.5" customHeight="1" x14ac:dyDescent="0.25">
      <c r="A41" s="8" t="s">
        <v>150</v>
      </c>
      <c r="B41" s="2" t="s">
        <v>325</v>
      </c>
      <c r="C41" s="3" t="s">
        <v>151</v>
      </c>
      <c r="D41" s="33">
        <v>0</v>
      </c>
      <c r="E41" s="33">
        <v>0</v>
      </c>
      <c r="F41" s="33">
        <v>0</v>
      </c>
      <c r="G41" s="33">
        <v>0</v>
      </c>
      <c r="H41" s="33">
        <v>0</v>
      </c>
      <c r="I41" s="45">
        <f>PRODUCT(D41+E41+F41+G41+H41,7)</f>
        <v>0</v>
      </c>
      <c r="J41" s="177"/>
      <c r="K41" s="178"/>
    </row>
    <row r="42" spans="1:12" ht="74.25" customHeight="1" x14ac:dyDescent="0.25">
      <c r="A42" s="8" t="s">
        <v>152</v>
      </c>
      <c r="B42" s="2" t="s">
        <v>326</v>
      </c>
      <c r="C42" s="3" t="s">
        <v>153</v>
      </c>
      <c r="D42" s="33">
        <v>0</v>
      </c>
      <c r="E42" s="33">
        <v>0</v>
      </c>
      <c r="F42" s="33">
        <v>0</v>
      </c>
      <c r="G42" s="33">
        <v>0</v>
      </c>
      <c r="H42" s="33">
        <v>0</v>
      </c>
      <c r="I42" s="45">
        <f>PRODUCT(D42+E42+F42+G42+H42,20)</f>
        <v>0</v>
      </c>
      <c r="J42" s="177"/>
      <c r="K42" s="178"/>
    </row>
    <row r="43" spans="1:12" ht="79.5" customHeight="1" x14ac:dyDescent="0.25">
      <c r="A43" s="8" t="s">
        <v>154</v>
      </c>
      <c r="B43" s="2" t="s">
        <v>327</v>
      </c>
      <c r="C43" s="3" t="s">
        <v>155</v>
      </c>
      <c r="D43" s="33">
        <v>0</v>
      </c>
      <c r="E43" s="33">
        <v>0</v>
      </c>
      <c r="F43" s="33">
        <v>0</v>
      </c>
      <c r="G43" s="33">
        <v>0</v>
      </c>
      <c r="H43" s="33">
        <v>0</v>
      </c>
      <c r="I43" s="45">
        <f>PRODUCT(D43+E43+F43+G43+H43,15)</f>
        <v>0</v>
      </c>
      <c r="J43" s="177"/>
      <c r="K43" s="178"/>
    </row>
    <row r="44" spans="1:12" ht="63.75" customHeight="1" x14ac:dyDescent="0.25">
      <c r="A44" s="8" t="s">
        <v>156</v>
      </c>
      <c r="B44" s="2" t="s">
        <v>157</v>
      </c>
      <c r="C44" s="21" t="s">
        <v>158</v>
      </c>
      <c r="D44" s="33">
        <v>0</v>
      </c>
      <c r="E44" s="33">
        <v>0</v>
      </c>
      <c r="F44" s="33">
        <v>0</v>
      </c>
      <c r="G44" s="33">
        <v>0</v>
      </c>
      <c r="H44" s="33">
        <v>0</v>
      </c>
      <c r="I44" s="45">
        <f>PRODUCT(D44+E44+F44+G44+H44,10)</f>
        <v>0</v>
      </c>
      <c r="J44" s="177"/>
      <c r="K44" s="178"/>
    </row>
    <row r="45" spans="1:12" x14ac:dyDescent="0.25">
      <c r="A45" s="7"/>
      <c r="B45" s="52" t="s">
        <v>161</v>
      </c>
      <c r="C45" s="52"/>
      <c r="D45" s="34">
        <f t="shared" ref="D45:H45" si="0">SUM(D17:D44)</f>
        <v>0</v>
      </c>
      <c r="E45" s="34">
        <f t="shared" si="0"/>
        <v>0</v>
      </c>
      <c r="F45" s="34">
        <f t="shared" si="0"/>
        <v>0</v>
      </c>
      <c r="G45" s="34">
        <f t="shared" si="0"/>
        <v>0</v>
      </c>
      <c r="H45" s="34">
        <f t="shared" si="0"/>
        <v>0</v>
      </c>
      <c r="I45" s="34">
        <f>SUM(I17:I44)</f>
        <v>0</v>
      </c>
      <c r="J45" s="177"/>
      <c r="K45" s="178"/>
    </row>
    <row r="47" spans="1:12" x14ac:dyDescent="0.25">
      <c r="A47" s="13"/>
      <c r="B47" s="13" t="s">
        <v>344</v>
      </c>
      <c r="C47" s="13"/>
      <c r="D47" s="13"/>
      <c r="E47" s="13"/>
      <c r="F47" s="13"/>
      <c r="G47" s="18"/>
    </row>
    <row r="48" spans="1:12" x14ac:dyDescent="0.25">
      <c r="A48" s="13"/>
      <c r="B48" s="13" t="s">
        <v>361</v>
      </c>
      <c r="C48" s="13"/>
      <c r="D48" s="13"/>
      <c r="E48" s="13"/>
      <c r="F48" s="13"/>
    </row>
    <row r="49" spans="1:11" ht="28.5" customHeight="1" x14ac:dyDescent="0.25">
      <c r="A49" s="150" t="s">
        <v>72</v>
      </c>
      <c r="B49" s="181"/>
      <c r="C49" s="181"/>
      <c r="D49" s="181"/>
      <c r="E49" s="181"/>
      <c r="F49" s="181"/>
      <c r="G49" s="181"/>
      <c r="H49" s="181"/>
      <c r="I49" s="181"/>
      <c r="J49" s="181"/>
      <c r="K49" s="181"/>
    </row>
    <row r="50" spans="1:11" ht="18.75" customHeight="1" x14ac:dyDescent="0.25">
      <c r="A50" s="30"/>
      <c r="B50" s="49"/>
      <c r="C50" s="49"/>
      <c r="D50" s="49"/>
      <c r="E50" s="49"/>
      <c r="F50" s="49"/>
    </row>
    <row r="51" spans="1:11" x14ac:dyDescent="0.25">
      <c r="A51" s="182" t="s">
        <v>70</v>
      </c>
      <c r="B51" s="182"/>
      <c r="C51" s="182"/>
      <c r="D51" s="182"/>
      <c r="E51" s="182"/>
      <c r="F51" s="182"/>
      <c r="G51" s="183"/>
      <c r="H51" s="183"/>
      <c r="I51" s="183"/>
      <c r="J51" s="183"/>
      <c r="K51" s="183"/>
    </row>
    <row r="52" spans="1:11" ht="29.25" customHeight="1" x14ac:dyDescent="0.25">
      <c r="A52" s="182"/>
      <c r="B52" s="182"/>
      <c r="C52" s="182"/>
      <c r="D52" s="182"/>
      <c r="E52" s="182"/>
      <c r="F52" s="182"/>
      <c r="G52" s="183"/>
      <c r="H52" s="183"/>
      <c r="I52" s="183"/>
      <c r="J52" s="183"/>
      <c r="K52" s="183"/>
    </row>
    <row r="53" spans="1:11" x14ac:dyDescent="0.25">
      <c r="A53" s="150" t="s">
        <v>71</v>
      </c>
      <c r="B53" s="150"/>
      <c r="C53" s="150"/>
      <c r="D53" s="150" t="s">
        <v>323</v>
      </c>
      <c r="E53" s="150"/>
      <c r="F53" s="150"/>
      <c r="G53" s="183"/>
      <c r="H53" s="183"/>
      <c r="I53" s="183"/>
      <c r="J53" s="183"/>
      <c r="K53" s="183"/>
    </row>
    <row r="54" spans="1:11" x14ac:dyDescent="0.25">
      <c r="A54" s="146"/>
      <c r="B54" s="146"/>
      <c r="C54" s="146"/>
      <c r="D54" s="146"/>
      <c r="E54" s="146"/>
      <c r="F54" s="146"/>
      <c r="G54" s="183"/>
      <c r="H54" s="183"/>
      <c r="I54" s="183"/>
      <c r="J54" s="183"/>
      <c r="K54" s="183"/>
    </row>
    <row r="58" spans="1:11" x14ac:dyDescent="0.25">
      <c r="A58" s="14"/>
      <c r="B58" s="14"/>
    </row>
  </sheetData>
  <sheetProtection algorithmName="SHA-512" hashValue="ppbMh9EioepD2p2SQNkczx6vLTZKqRDcikdLihNzLgYHHjZY32c+E5UdOEHBbA1pjXZ0GmwqHTS1+pam+5HYrQ==" saltValue="7ia+pyN4HeTPhAAFW1YDGA==" spinCount="100000" sheet="1" formatCells="0" formatColumns="0" formatRows="0"/>
  <protectedRanges>
    <protectedRange sqref="A8:K15" name="Range1"/>
    <protectedRange sqref="D16:H16" name="Range2"/>
    <protectedRange sqref="D17:H44" name="Range3"/>
    <protectedRange sqref="K17:K45" name="Range4"/>
    <protectedRange sqref="A50:K59" name="Range5"/>
    <protectedRange sqref="L1:X1048576" name="Range6"/>
  </protectedRanges>
  <mergeCells count="42">
    <mergeCell ref="A12:F12"/>
    <mergeCell ref="A1:K6"/>
    <mergeCell ref="A8:K8"/>
    <mergeCell ref="D9:F9"/>
    <mergeCell ref="C10:G10"/>
    <mergeCell ref="A11:F11"/>
    <mergeCell ref="A13:F13"/>
    <mergeCell ref="A14:F14"/>
    <mergeCell ref="A49:K49"/>
    <mergeCell ref="A51:K52"/>
    <mergeCell ref="A53:C54"/>
    <mergeCell ref="D53:K54"/>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s>
  <printOptions horizontalCentered="1"/>
  <pageMargins left="0.11811023622047245" right="0.11811023622047245" top="0.55118110236220474" bottom="0.55118110236220474" header="0.31496062992125984" footer="0.31496062992125984"/>
  <pageSetup paperSize="9" scale="79" fitToHeight="0" orientation="landscape" r:id="rId1"/>
  <headerFooter>
    <oddFooter>&amp;LF 773.24/Ed.04&amp;RDocument de uz intern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zoomScaleNormal="100" workbookViewId="0">
      <selection activeCell="B16" sqref="B16"/>
    </sheetView>
  </sheetViews>
  <sheetFormatPr defaultRowHeight="15" x14ac:dyDescent="0.25"/>
  <cols>
    <col min="1" max="1" width="8" style="17" customWidth="1"/>
    <col min="2" max="2" width="42.7109375" style="17" customWidth="1"/>
    <col min="3" max="3" width="12.28515625" style="17" customWidth="1"/>
    <col min="4" max="4" width="13.85546875" style="17" customWidth="1"/>
    <col min="5" max="5" width="13.5703125" style="17" customWidth="1"/>
    <col min="6" max="6" width="14.42578125" style="17" customWidth="1"/>
    <col min="7" max="7" width="14.5703125" style="17" customWidth="1"/>
    <col min="8" max="8" width="13.7109375" style="17" customWidth="1"/>
    <col min="9" max="9" width="12" style="17" customWidth="1"/>
    <col min="10" max="10" width="9.140625" style="17"/>
    <col min="11" max="11" width="19.42578125" style="17" customWidth="1"/>
    <col min="12" max="16384" width="9.140625" style="17"/>
  </cols>
  <sheetData>
    <row r="1" spans="1:12" ht="15" customHeight="1" x14ac:dyDescent="0.25">
      <c r="A1" s="171" t="s">
        <v>381</v>
      </c>
      <c r="B1" s="171"/>
      <c r="C1" s="171"/>
      <c r="D1" s="171"/>
      <c r="E1" s="171"/>
      <c r="F1" s="171"/>
      <c r="G1" s="166"/>
      <c r="H1" s="166"/>
      <c r="I1" s="166"/>
      <c r="J1" s="166"/>
      <c r="K1" s="166"/>
    </row>
    <row r="2" spans="1:12" ht="15" customHeight="1" x14ac:dyDescent="0.25">
      <c r="A2" s="147"/>
      <c r="B2" s="147"/>
      <c r="C2" s="147"/>
      <c r="D2" s="147"/>
      <c r="E2" s="147"/>
      <c r="F2" s="147"/>
      <c r="G2" s="166"/>
      <c r="H2" s="166"/>
      <c r="I2" s="166"/>
      <c r="J2" s="166"/>
      <c r="K2" s="166"/>
    </row>
    <row r="3" spans="1:12" ht="15" customHeight="1" x14ac:dyDescent="0.25">
      <c r="A3" s="147"/>
      <c r="B3" s="147"/>
      <c r="C3" s="147"/>
      <c r="D3" s="147"/>
      <c r="E3" s="147"/>
      <c r="F3" s="147"/>
      <c r="G3" s="166"/>
      <c r="H3" s="166"/>
      <c r="I3" s="166"/>
      <c r="J3" s="166"/>
      <c r="K3" s="166"/>
    </row>
    <row r="4" spans="1:12" ht="15" customHeight="1" x14ac:dyDescent="0.25">
      <c r="A4" s="147"/>
      <c r="B4" s="147"/>
      <c r="C4" s="147"/>
      <c r="D4" s="147"/>
      <c r="E4" s="147"/>
      <c r="F4" s="147"/>
      <c r="G4" s="166"/>
      <c r="H4" s="166"/>
      <c r="I4" s="166"/>
      <c r="J4" s="166"/>
      <c r="K4" s="166"/>
    </row>
    <row r="5" spans="1:12" ht="15" customHeight="1" x14ac:dyDescent="0.25">
      <c r="A5" s="147"/>
      <c r="B5" s="147"/>
      <c r="C5" s="147"/>
      <c r="D5" s="147"/>
      <c r="E5" s="147"/>
      <c r="F5" s="147"/>
      <c r="G5" s="166"/>
      <c r="H5" s="166"/>
      <c r="I5" s="166"/>
      <c r="J5" s="166"/>
      <c r="K5" s="166"/>
    </row>
    <row r="6" spans="1:12" ht="15" customHeight="1" x14ac:dyDescent="0.25">
      <c r="A6" s="147"/>
      <c r="B6" s="147"/>
      <c r="C6" s="147"/>
      <c r="D6" s="147"/>
      <c r="E6" s="147"/>
      <c r="F6" s="147"/>
      <c r="G6" s="166"/>
      <c r="H6" s="166"/>
      <c r="I6" s="166"/>
      <c r="J6" s="166"/>
      <c r="K6" s="166"/>
    </row>
    <row r="7" spans="1:12" ht="27" customHeight="1" x14ac:dyDescent="0.25">
      <c r="A7" s="32"/>
      <c r="B7" s="32"/>
      <c r="C7" s="32"/>
      <c r="D7" s="32"/>
      <c r="E7" s="32"/>
      <c r="F7" s="32"/>
    </row>
    <row r="8" spans="1:12" ht="26.45" customHeight="1" x14ac:dyDescent="0.35">
      <c r="A8" s="148" t="s">
        <v>118</v>
      </c>
      <c r="B8" s="148"/>
      <c r="C8" s="148"/>
      <c r="D8" s="148"/>
      <c r="E8" s="148"/>
      <c r="F8" s="148"/>
      <c r="G8" s="189"/>
      <c r="H8" s="189"/>
      <c r="I8" s="189"/>
      <c r="J8" s="189"/>
      <c r="K8" s="189"/>
    </row>
    <row r="9" spans="1:12" ht="9" customHeight="1" x14ac:dyDescent="0.25">
      <c r="A9" s="32"/>
      <c r="B9" s="32"/>
      <c r="C9" s="32"/>
      <c r="D9" s="32"/>
      <c r="E9" s="32"/>
      <c r="F9" s="32"/>
    </row>
    <row r="10" spans="1:12" ht="15" customHeight="1" x14ac:dyDescent="0.25">
      <c r="A10" s="150" t="s">
        <v>30</v>
      </c>
      <c r="B10" s="150"/>
      <c r="C10" s="150"/>
      <c r="D10" s="150"/>
      <c r="E10" s="150"/>
      <c r="F10" s="150"/>
    </row>
    <row r="11" spans="1:12" ht="15" customHeight="1" x14ac:dyDescent="0.25">
      <c r="A11" s="150" t="s">
        <v>31</v>
      </c>
      <c r="B11" s="150"/>
      <c r="C11" s="150"/>
      <c r="D11" s="150"/>
      <c r="E11" s="150"/>
      <c r="F11" s="150"/>
    </row>
    <row r="12" spans="1:12" ht="15" customHeight="1" x14ac:dyDescent="0.25">
      <c r="A12" s="150" t="s">
        <v>32</v>
      </c>
      <c r="B12" s="150"/>
      <c r="C12" s="150"/>
      <c r="D12" s="150"/>
      <c r="E12" s="150"/>
      <c r="F12" s="150"/>
    </row>
    <row r="13" spans="1:12" ht="15.75" x14ac:dyDescent="0.25">
      <c r="A13" s="181" t="s">
        <v>345</v>
      </c>
      <c r="B13" s="181"/>
      <c r="C13" s="181"/>
      <c r="D13" s="181"/>
      <c r="E13" s="181"/>
      <c r="F13" s="181"/>
    </row>
    <row r="14" spans="1:12" ht="6" customHeight="1" x14ac:dyDescent="0.25"/>
    <row r="15" spans="1:12" ht="114.6" customHeight="1" x14ac:dyDescent="0.25">
      <c r="A15" s="7" t="s">
        <v>43</v>
      </c>
      <c r="B15" s="36" t="s">
        <v>339</v>
      </c>
      <c r="C15" s="8" t="s">
        <v>4</v>
      </c>
      <c r="D15" s="8" t="s">
        <v>328</v>
      </c>
      <c r="E15" s="8" t="s">
        <v>329</v>
      </c>
      <c r="F15" s="8" t="s">
        <v>330</v>
      </c>
      <c r="G15" s="8" t="s">
        <v>331</v>
      </c>
      <c r="H15" s="8" t="s">
        <v>332</v>
      </c>
      <c r="I15" s="8" t="s">
        <v>317</v>
      </c>
      <c r="J15" s="8" t="s">
        <v>362</v>
      </c>
      <c r="K15" s="8" t="s">
        <v>334</v>
      </c>
    </row>
    <row r="16" spans="1:12" ht="75.599999999999994" customHeight="1" x14ac:dyDescent="0.25">
      <c r="A16" s="8" t="s">
        <v>160</v>
      </c>
      <c r="B16" s="2" t="s">
        <v>73</v>
      </c>
      <c r="C16" s="3" t="s">
        <v>159</v>
      </c>
      <c r="D16" s="35">
        <v>0</v>
      </c>
      <c r="E16" s="35">
        <v>0</v>
      </c>
      <c r="F16" s="35">
        <v>0</v>
      </c>
      <c r="G16" s="35">
        <v>0</v>
      </c>
      <c r="H16" s="35">
        <v>0</v>
      </c>
      <c r="I16" s="45">
        <f>PRODUCT(D16+E16+F16+G16+H16,10)</f>
        <v>0</v>
      </c>
      <c r="J16" s="35">
        <f>PRODUCT(I16,0.1)</f>
        <v>0</v>
      </c>
      <c r="K16" s="8"/>
      <c r="L16" s="18"/>
    </row>
    <row r="17" spans="1:11" ht="48.75" customHeight="1" x14ac:dyDescent="0.25">
      <c r="A17" s="9" t="s">
        <v>163</v>
      </c>
      <c r="B17" s="2" t="s">
        <v>40</v>
      </c>
      <c r="C17" s="3" t="s">
        <v>88</v>
      </c>
      <c r="D17" s="33">
        <v>0</v>
      </c>
      <c r="E17" s="33">
        <v>0</v>
      </c>
      <c r="F17" s="33">
        <v>0</v>
      </c>
      <c r="G17" s="33">
        <v>0</v>
      </c>
      <c r="H17" s="33">
        <v>0</v>
      </c>
      <c r="I17" s="45">
        <f>PRODUCT(D17+E17+F17+G17+H17,20)</f>
        <v>0</v>
      </c>
      <c r="J17" s="35">
        <f t="shared" ref="J17:J62" si="0">PRODUCT(I17,0.1)</f>
        <v>0</v>
      </c>
      <c r="K17" s="1"/>
    </row>
    <row r="18" spans="1:11" ht="60" x14ac:dyDescent="0.25">
      <c r="A18" s="9" t="s">
        <v>164</v>
      </c>
      <c r="B18" s="2" t="s">
        <v>84</v>
      </c>
      <c r="C18" s="3" t="s">
        <v>89</v>
      </c>
      <c r="D18" s="33">
        <v>0</v>
      </c>
      <c r="E18" s="33">
        <v>0</v>
      </c>
      <c r="F18" s="33">
        <v>0</v>
      </c>
      <c r="G18" s="33">
        <v>0</v>
      </c>
      <c r="H18" s="33">
        <v>0</v>
      </c>
      <c r="I18" s="45">
        <f>PRODUCT(D18+E18+F18+G18+H18,25)</f>
        <v>0</v>
      </c>
      <c r="J18" s="35">
        <f t="shared" si="0"/>
        <v>0</v>
      </c>
      <c r="K18" s="1"/>
    </row>
    <row r="19" spans="1:11" ht="54.75" customHeight="1" x14ac:dyDescent="0.25">
      <c r="A19" s="9" t="s">
        <v>165</v>
      </c>
      <c r="B19" s="2" t="s">
        <v>86</v>
      </c>
      <c r="C19" s="3" t="s">
        <v>90</v>
      </c>
      <c r="D19" s="33">
        <v>0</v>
      </c>
      <c r="E19" s="33">
        <v>0</v>
      </c>
      <c r="F19" s="33">
        <v>0</v>
      </c>
      <c r="G19" s="33">
        <v>0</v>
      </c>
      <c r="H19" s="33">
        <v>0</v>
      </c>
      <c r="I19" s="45">
        <f>PRODUCT(D19+E19+F19+G19+H19,30)</f>
        <v>0</v>
      </c>
      <c r="J19" s="35">
        <f t="shared" si="0"/>
        <v>0</v>
      </c>
      <c r="K19" s="1"/>
    </row>
    <row r="20" spans="1:11" ht="45" x14ac:dyDescent="0.25">
      <c r="A20" s="9" t="s">
        <v>166</v>
      </c>
      <c r="B20" s="2" t="s">
        <v>114</v>
      </c>
      <c r="C20" s="3" t="s">
        <v>61</v>
      </c>
      <c r="D20" s="33">
        <v>0</v>
      </c>
      <c r="E20" s="33">
        <v>0</v>
      </c>
      <c r="F20" s="33">
        <v>0</v>
      </c>
      <c r="G20" s="33">
        <v>0</v>
      </c>
      <c r="H20" s="33">
        <v>0</v>
      </c>
      <c r="I20" s="45">
        <f>PRODUCT(D20+E20+F20+G20+H20,10)</f>
        <v>0</v>
      </c>
      <c r="J20" s="35">
        <f t="shared" si="0"/>
        <v>0</v>
      </c>
      <c r="K20" s="1"/>
    </row>
    <row r="21" spans="1:11" ht="48.75" customHeight="1" x14ac:dyDescent="0.25">
      <c r="A21" s="9" t="s">
        <v>167</v>
      </c>
      <c r="B21" s="2" t="s">
        <v>115</v>
      </c>
      <c r="C21" s="3" t="s">
        <v>168</v>
      </c>
      <c r="D21" s="33">
        <v>0</v>
      </c>
      <c r="E21" s="33">
        <v>0</v>
      </c>
      <c r="F21" s="33">
        <v>0</v>
      </c>
      <c r="G21" s="33">
        <v>0</v>
      </c>
      <c r="H21" s="33">
        <v>0</v>
      </c>
      <c r="I21" s="45">
        <f>PRODUCT(D21+E21+F21+G21+H21,20)</f>
        <v>0</v>
      </c>
      <c r="J21" s="35">
        <f t="shared" si="0"/>
        <v>0</v>
      </c>
      <c r="K21" s="1"/>
    </row>
    <row r="22" spans="1:11" ht="33.6" customHeight="1" x14ac:dyDescent="0.25">
      <c r="A22" s="9" t="s">
        <v>169</v>
      </c>
      <c r="B22" s="10" t="s">
        <v>44</v>
      </c>
      <c r="C22" s="3" t="s">
        <v>170</v>
      </c>
      <c r="D22" s="33">
        <v>0</v>
      </c>
      <c r="E22" s="33">
        <v>0</v>
      </c>
      <c r="F22" s="33">
        <v>0</v>
      </c>
      <c r="G22" s="33">
        <v>0</v>
      </c>
      <c r="H22" s="33">
        <v>0</v>
      </c>
      <c r="I22" s="45">
        <f>PRODUCT(D22+E22+F22+G22+H22,10)</f>
        <v>0</v>
      </c>
      <c r="J22" s="35">
        <f t="shared" si="0"/>
        <v>0</v>
      </c>
      <c r="K22" s="1"/>
    </row>
    <row r="23" spans="1:11" ht="44.45" customHeight="1" x14ac:dyDescent="0.25">
      <c r="A23" s="9" t="s">
        <v>171</v>
      </c>
      <c r="B23" s="2" t="s">
        <v>47</v>
      </c>
      <c r="C23" s="3" t="s">
        <v>172</v>
      </c>
      <c r="D23" s="33">
        <v>0</v>
      </c>
      <c r="E23" s="33">
        <v>0</v>
      </c>
      <c r="F23" s="33">
        <v>0</v>
      </c>
      <c r="G23" s="33">
        <v>0</v>
      </c>
      <c r="H23" s="33">
        <v>0</v>
      </c>
      <c r="I23" s="45">
        <f>PRODUCT(D23+E23+F23+G23+H23,5)</f>
        <v>0</v>
      </c>
      <c r="J23" s="35">
        <f t="shared" si="0"/>
        <v>0</v>
      </c>
      <c r="K23" s="1"/>
    </row>
    <row r="24" spans="1:11" ht="47.45" customHeight="1" x14ac:dyDescent="0.25">
      <c r="A24" s="9" t="s">
        <v>173</v>
      </c>
      <c r="B24" s="2" t="s">
        <v>48</v>
      </c>
      <c r="C24" s="3" t="s">
        <v>174</v>
      </c>
      <c r="D24" s="33">
        <v>0</v>
      </c>
      <c r="E24" s="33">
        <v>0</v>
      </c>
      <c r="F24" s="33">
        <v>0</v>
      </c>
      <c r="G24" s="33">
        <v>0</v>
      </c>
      <c r="H24" s="33">
        <v>0</v>
      </c>
      <c r="I24" s="45">
        <f>PRODUCT(D24+E24+F24+G24+H24,10)</f>
        <v>0</v>
      </c>
      <c r="J24" s="35">
        <f t="shared" si="0"/>
        <v>0</v>
      </c>
      <c r="K24" s="1"/>
    </row>
    <row r="25" spans="1:11" ht="60.6" customHeight="1" x14ac:dyDescent="0.25">
      <c r="A25" s="9" t="s">
        <v>292</v>
      </c>
      <c r="B25" s="2" t="s">
        <v>49</v>
      </c>
      <c r="C25" s="3" t="s">
        <v>39</v>
      </c>
      <c r="D25" s="33">
        <v>0</v>
      </c>
      <c r="E25" s="33">
        <v>0</v>
      </c>
      <c r="F25" s="33">
        <v>0</v>
      </c>
      <c r="G25" s="33">
        <v>0</v>
      </c>
      <c r="H25" s="33">
        <v>0</v>
      </c>
      <c r="I25" s="45">
        <f>PRODUCT(D25+E25+F25+G25+H25,20)</f>
        <v>0</v>
      </c>
      <c r="J25" s="35">
        <f t="shared" si="0"/>
        <v>0</v>
      </c>
      <c r="K25" s="1"/>
    </row>
    <row r="26" spans="1:11" ht="35.450000000000003" customHeight="1" x14ac:dyDescent="0.25">
      <c r="A26" s="20" t="s">
        <v>295</v>
      </c>
      <c r="B26" s="16" t="s">
        <v>294</v>
      </c>
      <c r="C26" s="21" t="s">
        <v>293</v>
      </c>
      <c r="D26" s="38">
        <v>0</v>
      </c>
      <c r="E26" s="38">
        <v>0</v>
      </c>
      <c r="F26" s="38">
        <v>0</v>
      </c>
      <c r="G26" s="38">
        <v>0</v>
      </c>
      <c r="H26" s="38">
        <v>0</v>
      </c>
      <c r="I26" s="46">
        <f>PRODUCT(D26+E26+F26+G26+H26,100)</f>
        <v>0</v>
      </c>
      <c r="J26" s="47">
        <f t="shared" si="0"/>
        <v>0</v>
      </c>
      <c r="K26" s="22"/>
    </row>
    <row r="27" spans="1:11" ht="40.9" customHeight="1" x14ac:dyDescent="0.25">
      <c r="A27" s="20" t="s">
        <v>297</v>
      </c>
      <c r="B27" s="16" t="s">
        <v>298</v>
      </c>
      <c r="C27" s="21" t="s">
        <v>299</v>
      </c>
      <c r="D27" s="38">
        <v>0</v>
      </c>
      <c r="E27" s="38">
        <v>0</v>
      </c>
      <c r="F27" s="38">
        <v>0</v>
      </c>
      <c r="G27" s="38">
        <v>0</v>
      </c>
      <c r="H27" s="38">
        <v>0</v>
      </c>
      <c r="I27" s="46">
        <f>PRODUCT(D27+E27+F27+G27+H27,100)</f>
        <v>0</v>
      </c>
      <c r="J27" s="47">
        <f t="shared" ref="J27:J34" si="1">PRODUCT(I27,0.1)</f>
        <v>0</v>
      </c>
      <c r="K27" s="22"/>
    </row>
    <row r="28" spans="1:11" ht="40.9" customHeight="1" x14ac:dyDescent="0.25">
      <c r="A28" s="20" t="s">
        <v>300</v>
      </c>
      <c r="B28" s="16" t="s">
        <v>301</v>
      </c>
      <c r="C28" s="21" t="s">
        <v>302</v>
      </c>
      <c r="D28" s="38">
        <v>0</v>
      </c>
      <c r="E28" s="38">
        <v>0</v>
      </c>
      <c r="F28" s="38">
        <v>0</v>
      </c>
      <c r="G28" s="38">
        <v>0</v>
      </c>
      <c r="H28" s="38">
        <v>0</v>
      </c>
      <c r="I28" s="46">
        <f>PRODUCT(D28+E28+F28+G28+H28,50)</f>
        <v>0</v>
      </c>
      <c r="J28" s="47">
        <f t="shared" si="1"/>
        <v>0</v>
      </c>
      <c r="K28" s="22"/>
    </row>
    <row r="29" spans="1:11" ht="40.9" customHeight="1" x14ac:dyDescent="0.25">
      <c r="A29" s="20" t="s">
        <v>303</v>
      </c>
      <c r="B29" s="16" t="s">
        <v>304</v>
      </c>
      <c r="C29" s="21" t="s">
        <v>307</v>
      </c>
      <c r="D29" s="38">
        <v>0</v>
      </c>
      <c r="E29" s="38">
        <v>0</v>
      </c>
      <c r="F29" s="38">
        <v>0</v>
      </c>
      <c r="G29" s="38">
        <v>0</v>
      </c>
      <c r="H29" s="38">
        <v>0</v>
      </c>
      <c r="I29" s="46">
        <f>PRODUCT(D29+E29+F29+G29+H29,200)</f>
        <v>0</v>
      </c>
      <c r="J29" s="47">
        <f t="shared" si="1"/>
        <v>0</v>
      </c>
      <c r="K29" s="22"/>
    </row>
    <row r="30" spans="1:11" ht="40.15" customHeight="1" x14ac:dyDescent="0.25">
      <c r="A30" s="20" t="s">
        <v>305</v>
      </c>
      <c r="B30" s="16" t="s">
        <v>306</v>
      </c>
      <c r="C30" s="21" t="s">
        <v>299</v>
      </c>
      <c r="D30" s="38">
        <v>0</v>
      </c>
      <c r="E30" s="38">
        <v>0</v>
      </c>
      <c r="F30" s="38">
        <v>0</v>
      </c>
      <c r="G30" s="38">
        <v>0</v>
      </c>
      <c r="H30" s="38">
        <v>0</v>
      </c>
      <c r="I30" s="46">
        <f>PRODUCT(D30+E30+F30+G30+H30,100)</f>
        <v>0</v>
      </c>
      <c r="J30" s="47">
        <f t="shared" si="1"/>
        <v>0</v>
      </c>
      <c r="K30" s="22"/>
    </row>
    <row r="31" spans="1:11" ht="40.9" customHeight="1" x14ac:dyDescent="0.25">
      <c r="A31" s="20" t="s">
        <v>285</v>
      </c>
      <c r="B31" s="19" t="s">
        <v>287</v>
      </c>
      <c r="C31" s="21" t="s">
        <v>288</v>
      </c>
      <c r="D31" s="38">
        <v>0</v>
      </c>
      <c r="E31" s="38">
        <v>0</v>
      </c>
      <c r="F31" s="38">
        <v>0</v>
      </c>
      <c r="G31" s="38">
        <v>0</v>
      </c>
      <c r="H31" s="38">
        <v>0</v>
      </c>
      <c r="I31" s="46">
        <f>PRODUCT(D31+E31+F31+G31+H31,100)</f>
        <v>0</v>
      </c>
      <c r="J31" s="47">
        <f t="shared" si="1"/>
        <v>0</v>
      </c>
      <c r="K31" s="22"/>
    </row>
    <row r="32" spans="1:11" ht="42" customHeight="1" x14ac:dyDescent="0.25">
      <c r="A32" s="20" t="s">
        <v>286</v>
      </c>
      <c r="B32" s="19" t="s">
        <v>290</v>
      </c>
      <c r="C32" s="21" t="s">
        <v>291</v>
      </c>
      <c r="D32" s="38">
        <v>0</v>
      </c>
      <c r="E32" s="38">
        <v>0</v>
      </c>
      <c r="F32" s="38">
        <v>0</v>
      </c>
      <c r="G32" s="38">
        <v>0</v>
      </c>
      <c r="H32" s="38">
        <v>0</v>
      </c>
      <c r="I32" s="46">
        <f>PRODUCT(D32+E32+F32+G32+H32,75)</f>
        <v>0</v>
      </c>
      <c r="J32" s="47">
        <f t="shared" si="1"/>
        <v>0</v>
      </c>
      <c r="K32" s="22"/>
    </row>
    <row r="33" spans="1:12" ht="45.75" customHeight="1" x14ac:dyDescent="0.25">
      <c r="A33" s="20" t="s">
        <v>289</v>
      </c>
      <c r="B33" s="19" t="s">
        <v>309</v>
      </c>
      <c r="C33" s="21" t="s">
        <v>308</v>
      </c>
      <c r="D33" s="38">
        <v>0</v>
      </c>
      <c r="E33" s="38">
        <v>0</v>
      </c>
      <c r="F33" s="38">
        <v>0</v>
      </c>
      <c r="G33" s="38">
        <v>0</v>
      </c>
      <c r="H33" s="38">
        <v>0</v>
      </c>
      <c r="I33" s="46">
        <f>PRODUCT(D33+E33+F33+G33+H33,100)</f>
        <v>0</v>
      </c>
      <c r="J33" s="47">
        <f t="shared" si="1"/>
        <v>0</v>
      </c>
      <c r="K33" s="22"/>
    </row>
    <row r="34" spans="1:12" ht="44.25" customHeight="1" x14ac:dyDescent="0.25">
      <c r="A34" s="20" t="s">
        <v>175</v>
      </c>
      <c r="B34" s="19" t="s">
        <v>45</v>
      </c>
      <c r="C34" s="21" t="s">
        <v>296</v>
      </c>
      <c r="D34" s="38">
        <v>0</v>
      </c>
      <c r="E34" s="38">
        <v>0</v>
      </c>
      <c r="F34" s="38">
        <v>0</v>
      </c>
      <c r="G34" s="38">
        <v>0</v>
      </c>
      <c r="H34" s="38">
        <v>0</v>
      </c>
      <c r="I34" s="46">
        <f>PRODUCT(D34+E34+F34+G34+H34,10)</f>
        <v>0</v>
      </c>
      <c r="J34" s="47">
        <f t="shared" si="1"/>
        <v>0</v>
      </c>
      <c r="K34" s="22"/>
    </row>
    <row r="35" spans="1:12" ht="43.5" customHeight="1" x14ac:dyDescent="0.25">
      <c r="A35" s="9" t="s">
        <v>177</v>
      </c>
      <c r="B35" s="2" t="s">
        <v>12</v>
      </c>
      <c r="C35" s="3" t="s">
        <v>176</v>
      </c>
      <c r="D35" s="33">
        <v>0</v>
      </c>
      <c r="E35" s="33">
        <v>0</v>
      </c>
      <c r="F35" s="33">
        <v>0</v>
      </c>
      <c r="G35" s="33">
        <v>0</v>
      </c>
      <c r="H35" s="33">
        <v>0</v>
      </c>
      <c r="I35" s="45">
        <f>PRODUCT(D35+E35+F35+G35+H35,5)</f>
        <v>0</v>
      </c>
      <c r="J35" s="35">
        <f t="shared" si="0"/>
        <v>0</v>
      </c>
      <c r="K35" s="23"/>
    </row>
    <row r="36" spans="1:12" ht="42" customHeight="1" x14ac:dyDescent="0.25">
      <c r="A36" s="9" t="s">
        <v>179</v>
      </c>
      <c r="B36" s="2" t="s">
        <v>13</v>
      </c>
      <c r="C36" s="3" t="s">
        <v>178</v>
      </c>
      <c r="D36" s="33">
        <v>0</v>
      </c>
      <c r="E36" s="33">
        <v>0</v>
      </c>
      <c r="F36" s="33">
        <v>0</v>
      </c>
      <c r="G36" s="33">
        <v>0</v>
      </c>
      <c r="H36" s="33">
        <v>0</v>
      </c>
      <c r="I36" s="45">
        <f>PRODUCT(D36+E36+F36+G36+H36,10)</f>
        <v>0</v>
      </c>
      <c r="J36" s="35">
        <f t="shared" si="0"/>
        <v>0</v>
      </c>
      <c r="K36" s="23"/>
    </row>
    <row r="37" spans="1:12" ht="46.5" customHeight="1" x14ac:dyDescent="0.25">
      <c r="A37" s="9" t="s">
        <v>310</v>
      </c>
      <c r="B37" s="2" t="s">
        <v>14</v>
      </c>
      <c r="C37" s="3" t="s">
        <v>180</v>
      </c>
      <c r="D37" s="33">
        <v>0</v>
      </c>
      <c r="E37" s="33">
        <v>0</v>
      </c>
      <c r="F37" s="33">
        <v>0</v>
      </c>
      <c r="G37" s="33">
        <v>0</v>
      </c>
      <c r="H37" s="33">
        <v>0</v>
      </c>
      <c r="I37" s="45">
        <f>PRODUCT(D37+E37+F37+G37+H37,15)</f>
        <v>0</v>
      </c>
      <c r="J37" s="35">
        <f t="shared" si="0"/>
        <v>0</v>
      </c>
      <c r="K37" s="23"/>
    </row>
    <row r="38" spans="1:12" ht="50.25" customHeight="1" x14ac:dyDescent="0.25">
      <c r="A38" s="9" t="s">
        <v>181</v>
      </c>
      <c r="B38" s="2" t="s">
        <v>110</v>
      </c>
      <c r="C38" s="21" t="s">
        <v>111</v>
      </c>
      <c r="D38" s="33">
        <v>0</v>
      </c>
      <c r="E38" s="33">
        <v>0</v>
      </c>
      <c r="F38" s="33">
        <v>0</v>
      </c>
      <c r="G38" s="33">
        <v>0</v>
      </c>
      <c r="H38" s="33">
        <v>0</v>
      </c>
      <c r="I38" s="45">
        <f>PRODUCT(D38+E38+F38+G38+H38,25)</f>
        <v>0</v>
      </c>
      <c r="J38" s="35">
        <f t="shared" si="0"/>
        <v>0</v>
      </c>
      <c r="K38" s="23"/>
    </row>
    <row r="39" spans="1:12" ht="47.45" customHeight="1" x14ac:dyDescent="0.25">
      <c r="A39" s="9" t="s">
        <v>182</v>
      </c>
      <c r="B39" s="2" t="s">
        <v>112</v>
      </c>
      <c r="C39" s="21" t="s">
        <v>59</v>
      </c>
      <c r="D39" s="33">
        <v>0</v>
      </c>
      <c r="E39" s="33">
        <v>0</v>
      </c>
      <c r="F39" s="33">
        <v>0</v>
      </c>
      <c r="G39" s="33">
        <v>0</v>
      </c>
      <c r="H39" s="33">
        <v>0</v>
      </c>
      <c r="I39" s="45">
        <f>PRODUCT(D39+E39+F39+G39+H39,10)</f>
        <v>0</v>
      </c>
      <c r="J39" s="35">
        <f t="shared" si="0"/>
        <v>0</v>
      </c>
      <c r="K39" s="23"/>
    </row>
    <row r="40" spans="1:12" ht="56.25" customHeight="1" x14ac:dyDescent="0.25">
      <c r="A40" s="9" t="s">
        <v>183</v>
      </c>
      <c r="B40" s="2" t="s">
        <v>26</v>
      </c>
      <c r="C40" s="21" t="s">
        <v>63</v>
      </c>
      <c r="D40" s="33">
        <v>0</v>
      </c>
      <c r="E40" s="33">
        <v>0</v>
      </c>
      <c r="F40" s="33">
        <v>0</v>
      </c>
      <c r="G40" s="33">
        <v>0</v>
      </c>
      <c r="H40" s="33">
        <v>0</v>
      </c>
      <c r="I40" s="45">
        <f>PRODUCT(D40+E40+F40+G40+H40,10)</f>
        <v>0</v>
      </c>
      <c r="J40" s="35">
        <f t="shared" si="0"/>
        <v>0</v>
      </c>
      <c r="K40" s="24"/>
    </row>
    <row r="41" spans="1:12" ht="85.5" customHeight="1" x14ac:dyDescent="0.25">
      <c r="A41" s="9" t="s">
        <v>358</v>
      </c>
      <c r="B41" s="2" t="s">
        <v>359</v>
      </c>
      <c r="C41" s="3" t="s">
        <v>360</v>
      </c>
      <c r="D41" s="33">
        <v>0</v>
      </c>
      <c r="E41" s="33">
        <v>0</v>
      </c>
      <c r="F41" s="33">
        <v>0</v>
      </c>
      <c r="G41" s="33">
        <v>0</v>
      </c>
      <c r="H41" s="33">
        <v>0</v>
      </c>
      <c r="I41" s="45">
        <f>SUM(D41:H41)</f>
        <v>0</v>
      </c>
      <c r="J41" s="35">
        <f t="shared" si="0"/>
        <v>0</v>
      </c>
      <c r="K41" s="24"/>
    </row>
    <row r="42" spans="1:12" ht="46.9" customHeight="1" x14ac:dyDescent="0.25">
      <c r="A42" s="11" t="s">
        <v>184</v>
      </c>
      <c r="B42" s="10" t="s">
        <v>93</v>
      </c>
      <c r="C42" s="29" t="s">
        <v>94</v>
      </c>
      <c r="D42" s="40">
        <v>0</v>
      </c>
      <c r="E42" s="40">
        <v>0</v>
      </c>
      <c r="F42" s="40">
        <v>0</v>
      </c>
      <c r="G42" s="40">
        <v>0</v>
      </c>
      <c r="H42" s="40">
        <v>0</v>
      </c>
      <c r="I42" s="45">
        <f>PRODUCT(D42+E42+F42+G42+H42,15)</f>
        <v>0</v>
      </c>
      <c r="J42" s="35">
        <f t="shared" si="0"/>
        <v>0</v>
      </c>
      <c r="K42" s="25"/>
      <c r="L42" s="31"/>
    </row>
    <row r="43" spans="1:12" ht="51.75" customHeight="1" x14ac:dyDescent="0.25">
      <c r="A43" s="11" t="s">
        <v>185</v>
      </c>
      <c r="B43" s="10" t="s">
        <v>95</v>
      </c>
      <c r="C43" s="29" t="s">
        <v>62</v>
      </c>
      <c r="D43" s="40">
        <v>0</v>
      </c>
      <c r="E43" s="40">
        <v>0</v>
      </c>
      <c r="F43" s="40">
        <v>0</v>
      </c>
      <c r="G43" s="40">
        <v>0</v>
      </c>
      <c r="H43" s="40">
        <v>0</v>
      </c>
      <c r="I43" s="45">
        <f>PRODUCT(D43+E43+F43+G43+H43,20)</f>
        <v>0</v>
      </c>
      <c r="J43" s="35">
        <f t="shared" si="0"/>
        <v>0</v>
      </c>
      <c r="K43" s="25"/>
      <c r="L43" s="31"/>
    </row>
    <row r="44" spans="1:12" ht="50.45" customHeight="1" x14ac:dyDescent="0.25">
      <c r="A44" s="11" t="s">
        <v>186</v>
      </c>
      <c r="B44" s="10" t="s">
        <v>96</v>
      </c>
      <c r="C44" s="29" t="s">
        <v>97</v>
      </c>
      <c r="D44" s="40">
        <v>0</v>
      </c>
      <c r="E44" s="40">
        <v>0</v>
      </c>
      <c r="F44" s="40">
        <v>0</v>
      </c>
      <c r="G44" s="40">
        <v>0</v>
      </c>
      <c r="H44" s="40">
        <v>0</v>
      </c>
      <c r="I44" s="45">
        <f>PRODUCT(D44+E44+F44+G44+H44,25)</f>
        <v>0</v>
      </c>
      <c r="J44" s="35">
        <f t="shared" si="0"/>
        <v>0</v>
      </c>
      <c r="K44" s="25"/>
    </row>
    <row r="45" spans="1:12" ht="36.6" customHeight="1" x14ac:dyDescent="0.25">
      <c r="A45" s="9" t="s">
        <v>187</v>
      </c>
      <c r="B45" s="2" t="s">
        <v>19</v>
      </c>
      <c r="C45" s="3" t="s">
        <v>188</v>
      </c>
      <c r="D45" s="33">
        <v>0</v>
      </c>
      <c r="E45" s="33">
        <v>0</v>
      </c>
      <c r="F45" s="33">
        <v>0</v>
      </c>
      <c r="G45" s="33">
        <v>0</v>
      </c>
      <c r="H45" s="33">
        <v>0</v>
      </c>
      <c r="I45" s="45">
        <f>PRODUCT(D45+E45+F45+G45+H45,15)</f>
        <v>0</v>
      </c>
      <c r="J45" s="35">
        <f t="shared" si="0"/>
        <v>0</v>
      </c>
      <c r="K45" s="24"/>
    </row>
    <row r="46" spans="1:12" ht="39.75" customHeight="1" x14ac:dyDescent="0.25">
      <c r="A46" s="9" t="s">
        <v>189</v>
      </c>
      <c r="B46" s="2" t="s">
        <v>15</v>
      </c>
      <c r="C46" s="3" t="s">
        <v>190</v>
      </c>
      <c r="D46" s="33">
        <v>0</v>
      </c>
      <c r="E46" s="33">
        <v>0</v>
      </c>
      <c r="F46" s="33">
        <v>0</v>
      </c>
      <c r="G46" s="33">
        <v>0</v>
      </c>
      <c r="H46" s="33">
        <v>0</v>
      </c>
      <c r="I46" s="45">
        <f>PRODUCT(D46+E46+F46+G46+H46,30)</f>
        <v>0</v>
      </c>
      <c r="J46" s="35">
        <f t="shared" si="0"/>
        <v>0</v>
      </c>
      <c r="K46" s="24"/>
    </row>
    <row r="47" spans="1:12" ht="39.6" customHeight="1" x14ac:dyDescent="0.25">
      <c r="A47" s="9" t="s">
        <v>191</v>
      </c>
      <c r="B47" s="10" t="s">
        <v>109</v>
      </c>
      <c r="C47" s="12" t="s">
        <v>192</v>
      </c>
      <c r="D47" s="33">
        <v>0</v>
      </c>
      <c r="E47" s="33">
        <v>0</v>
      </c>
      <c r="F47" s="33">
        <v>0</v>
      </c>
      <c r="G47" s="33">
        <v>0</v>
      </c>
      <c r="H47" s="33">
        <v>0</v>
      </c>
      <c r="I47" s="45">
        <f>PRODUCT(D47+E47+F47+G47+H47,50)</f>
        <v>0</v>
      </c>
      <c r="J47" s="35">
        <f t="shared" si="0"/>
        <v>0</v>
      </c>
      <c r="K47" s="24"/>
    </row>
    <row r="48" spans="1:12" ht="45.75" customHeight="1" x14ac:dyDescent="0.25">
      <c r="A48" s="9" t="s">
        <v>193</v>
      </c>
      <c r="B48" s="2" t="s">
        <v>103</v>
      </c>
      <c r="C48" s="3" t="s">
        <v>104</v>
      </c>
      <c r="D48" s="33">
        <v>0</v>
      </c>
      <c r="E48" s="33">
        <v>0</v>
      </c>
      <c r="F48" s="33">
        <v>0</v>
      </c>
      <c r="G48" s="33">
        <v>0</v>
      </c>
      <c r="H48" s="33">
        <v>0</v>
      </c>
      <c r="I48" s="45">
        <f>PRODUCT(D48+E48+F48+G48+H48,20)</f>
        <v>0</v>
      </c>
      <c r="J48" s="35">
        <f t="shared" si="0"/>
        <v>0</v>
      </c>
      <c r="K48" s="24"/>
    </row>
    <row r="49" spans="1:11" ht="34.15" customHeight="1" x14ac:dyDescent="0.25">
      <c r="A49" s="9" t="s">
        <v>194</v>
      </c>
      <c r="B49" s="2" t="s">
        <v>105</v>
      </c>
      <c r="C49" s="12" t="s">
        <v>195</v>
      </c>
      <c r="D49" s="33">
        <v>0</v>
      </c>
      <c r="E49" s="33">
        <v>0</v>
      </c>
      <c r="F49" s="33">
        <v>0</v>
      </c>
      <c r="G49" s="33">
        <v>0</v>
      </c>
      <c r="H49" s="33">
        <v>0</v>
      </c>
      <c r="I49" s="45">
        <f>PRODUCT(D49+E49+F49+G49+H49,60)</f>
        <v>0</v>
      </c>
      <c r="J49" s="35">
        <f t="shared" si="0"/>
        <v>0</v>
      </c>
      <c r="K49" s="24"/>
    </row>
    <row r="50" spans="1:11" ht="48" customHeight="1" x14ac:dyDescent="0.25">
      <c r="A50" s="9" t="s">
        <v>196</v>
      </c>
      <c r="B50" s="2" t="s">
        <v>37</v>
      </c>
      <c r="C50" s="3" t="s">
        <v>60</v>
      </c>
      <c r="D50" s="33">
        <v>0</v>
      </c>
      <c r="E50" s="33">
        <v>0</v>
      </c>
      <c r="F50" s="33">
        <v>0</v>
      </c>
      <c r="G50" s="33">
        <v>0</v>
      </c>
      <c r="H50" s="33">
        <v>0</v>
      </c>
      <c r="I50" s="45">
        <f>PRODUCT(D50+E50+F50+G50+H50,10)</f>
        <v>0</v>
      </c>
      <c r="J50" s="35">
        <f t="shared" si="0"/>
        <v>0</v>
      </c>
      <c r="K50" s="24"/>
    </row>
    <row r="51" spans="1:11" ht="45" x14ac:dyDescent="0.25">
      <c r="A51" s="9" t="s">
        <v>197</v>
      </c>
      <c r="B51" s="10" t="s">
        <v>87</v>
      </c>
      <c r="C51" s="3" t="s">
        <v>36</v>
      </c>
      <c r="D51" s="33">
        <v>0</v>
      </c>
      <c r="E51" s="33">
        <v>0</v>
      </c>
      <c r="F51" s="33">
        <v>0</v>
      </c>
      <c r="G51" s="33">
        <v>0</v>
      </c>
      <c r="H51" s="33">
        <v>0</v>
      </c>
      <c r="I51" s="45">
        <f>PRODUCT(D51+E51+F51+G51+H51,15)</f>
        <v>0</v>
      </c>
      <c r="J51" s="35">
        <f t="shared" si="0"/>
        <v>0</v>
      </c>
      <c r="K51" s="24"/>
    </row>
    <row r="52" spans="1:11" ht="40.5" customHeight="1" x14ac:dyDescent="0.25">
      <c r="A52" s="9" t="s">
        <v>201</v>
      </c>
      <c r="B52" s="2" t="s">
        <v>98</v>
      </c>
      <c r="C52" s="3" t="s">
        <v>36</v>
      </c>
      <c r="D52" s="33">
        <v>0</v>
      </c>
      <c r="E52" s="33">
        <v>0</v>
      </c>
      <c r="F52" s="33">
        <v>0</v>
      </c>
      <c r="G52" s="33">
        <v>0</v>
      </c>
      <c r="H52" s="33">
        <v>0</v>
      </c>
      <c r="I52" s="45">
        <f>PRODUCT(D52+E52+F52+G52+H52,15)</f>
        <v>0</v>
      </c>
      <c r="J52" s="35">
        <f t="shared" si="0"/>
        <v>0</v>
      </c>
      <c r="K52" s="24"/>
    </row>
    <row r="53" spans="1:11" ht="38.25" customHeight="1" x14ac:dyDescent="0.25">
      <c r="A53" s="9" t="s">
        <v>198</v>
      </c>
      <c r="B53" s="2" t="s">
        <v>74</v>
      </c>
      <c r="C53" s="3" t="s">
        <v>57</v>
      </c>
      <c r="D53" s="33">
        <v>0</v>
      </c>
      <c r="E53" s="33">
        <v>0</v>
      </c>
      <c r="F53" s="33">
        <v>0</v>
      </c>
      <c r="G53" s="33">
        <v>0</v>
      </c>
      <c r="H53" s="33">
        <v>0</v>
      </c>
      <c r="I53" s="45">
        <f>PRODUCT(D53+E53+F53+G53+H53,5)</f>
        <v>0</v>
      </c>
      <c r="J53" s="35">
        <f t="shared" si="0"/>
        <v>0</v>
      </c>
      <c r="K53" s="24"/>
    </row>
    <row r="54" spans="1:11" ht="34.9" customHeight="1" x14ac:dyDescent="0.25">
      <c r="A54" s="9" t="s">
        <v>199</v>
      </c>
      <c r="B54" s="2" t="s">
        <v>42</v>
      </c>
      <c r="C54" s="3" t="s">
        <v>58</v>
      </c>
      <c r="D54" s="33">
        <v>0</v>
      </c>
      <c r="E54" s="33">
        <v>0</v>
      </c>
      <c r="F54" s="33">
        <v>0</v>
      </c>
      <c r="G54" s="33">
        <v>0</v>
      </c>
      <c r="H54" s="33">
        <v>0</v>
      </c>
      <c r="I54" s="45">
        <f>PRODUCT(D54+E54+F54+G54+H54,25)</f>
        <v>0</v>
      </c>
      <c r="J54" s="35">
        <f t="shared" si="0"/>
        <v>0</v>
      </c>
      <c r="K54" s="24"/>
    </row>
    <row r="55" spans="1:11" ht="36.6" customHeight="1" x14ac:dyDescent="0.25">
      <c r="A55" s="9" t="s">
        <v>200</v>
      </c>
      <c r="B55" s="2" t="s">
        <v>41</v>
      </c>
      <c r="C55" s="3" t="s">
        <v>59</v>
      </c>
      <c r="D55" s="33">
        <v>0</v>
      </c>
      <c r="E55" s="33">
        <v>0</v>
      </c>
      <c r="F55" s="33">
        <v>0</v>
      </c>
      <c r="G55" s="33">
        <v>0</v>
      </c>
      <c r="H55" s="33">
        <v>0</v>
      </c>
      <c r="I55" s="45">
        <f>PRODUCT(D55+E55+F55+G55+H55,10)</f>
        <v>0</v>
      </c>
      <c r="J55" s="35">
        <f t="shared" si="0"/>
        <v>0</v>
      </c>
      <c r="K55" s="24"/>
    </row>
    <row r="56" spans="1:11" ht="36" customHeight="1" x14ac:dyDescent="0.25">
      <c r="A56" s="9" t="s">
        <v>202</v>
      </c>
      <c r="B56" s="2" t="s">
        <v>56</v>
      </c>
      <c r="C56" s="3" t="s">
        <v>203</v>
      </c>
      <c r="D56" s="33">
        <v>0</v>
      </c>
      <c r="E56" s="33">
        <v>0</v>
      </c>
      <c r="F56" s="33">
        <v>0</v>
      </c>
      <c r="G56" s="33">
        <v>0</v>
      </c>
      <c r="H56" s="33">
        <v>0</v>
      </c>
      <c r="I56" s="45">
        <f>PRODUCT(D56+E56+F56+G56+H56,20)</f>
        <v>0</v>
      </c>
      <c r="J56" s="35">
        <f t="shared" si="0"/>
        <v>0</v>
      </c>
      <c r="K56" s="24"/>
    </row>
    <row r="57" spans="1:11" ht="46.9" customHeight="1" x14ac:dyDescent="0.25">
      <c r="A57" s="9" t="s">
        <v>204</v>
      </c>
      <c r="B57" s="2" t="s">
        <v>0</v>
      </c>
      <c r="C57" s="3" t="s">
        <v>29</v>
      </c>
      <c r="D57" s="33">
        <v>0</v>
      </c>
      <c r="E57" s="33">
        <v>0</v>
      </c>
      <c r="F57" s="33">
        <v>0</v>
      </c>
      <c r="G57" s="33">
        <v>0</v>
      </c>
      <c r="H57" s="33">
        <v>0</v>
      </c>
      <c r="I57" s="45">
        <f>PRODUCT(D57+E57+F57+G57+H57,15)</f>
        <v>0</v>
      </c>
      <c r="J57" s="35">
        <f t="shared" si="0"/>
        <v>0</v>
      </c>
      <c r="K57" s="24"/>
    </row>
    <row r="58" spans="1:11" ht="33.6" customHeight="1" x14ac:dyDescent="0.25">
      <c r="A58" s="9" t="s">
        <v>205</v>
      </c>
      <c r="B58" s="2" t="s">
        <v>1</v>
      </c>
      <c r="C58" s="3" t="s">
        <v>33</v>
      </c>
      <c r="D58" s="33">
        <v>0</v>
      </c>
      <c r="E58" s="33">
        <v>0</v>
      </c>
      <c r="F58" s="33">
        <v>0</v>
      </c>
      <c r="G58" s="33">
        <v>0</v>
      </c>
      <c r="H58" s="33">
        <v>0</v>
      </c>
      <c r="I58" s="45">
        <f>PRODUCT(D58+E58+F58+G58+H58,25)</f>
        <v>0</v>
      </c>
      <c r="J58" s="35">
        <f t="shared" si="0"/>
        <v>0</v>
      </c>
      <c r="K58" s="24"/>
    </row>
    <row r="59" spans="1:11" ht="48" customHeight="1" x14ac:dyDescent="0.25">
      <c r="A59" s="9" t="s">
        <v>206</v>
      </c>
      <c r="B59" s="16" t="s">
        <v>117</v>
      </c>
      <c r="C59" s="3" t="s">
        <v>113</v>
      </c>
      <c r="D59" s="33">
        <v>0</v>
      </c>
      <c r="E59" s="33">
        <v>0</v>
      </c>
      <c r="F59" s="33">
        <v>0</v>
      </c>
      <c r="G59" s="33">
        <v>0</v>
      </c>
      <c r="H59" s="33">
        <v>0</v>
      </c>
      <c r="I59" s="45">
        <f>PRODUCT(D59+E59+F59+G59+H59,25)</f>
        <v>0</v>
      </c>
      <c r="J59" s="35">
        <f t="shared" si="0"/>
        <v>0</v>
      </c>
      <c r="K59" s="24"/>
    </row>
    <row r="60" spans="1:11" ht="48.6" customHeight="1" x14ac:dyDescent="0.25">
      <c r="A60" s="9" t="s">
        <v>207</v>
      </c>
      <c r="B60" s="16" t="s">
        <v>116</v>
      </c>
      <c r="C60" s="3" t="s">
        <v>208</v>
      </c>
      <c r="D60" s="33">
        <v>0</v>
      </c>
      <c r="E60" s="33">
        <v>0</v>
      </c>
      <c r="F60" s="33">
        <v>0</v>
      </c>
      <c r="G60" s="33">
        <v>0</v>
      </c>
      <c r="H60" s="33">
        <v>0</v>
      </c>
      <c r="I60" s="45">
        <f>PRODUCT(D60+E60+F60+G60+H60,50)</f>
        <v>0</v>
      </c>
      <c r="J60" s="35">
        <f t="shared" si="0"/>
        <v>0</v>
      </c>
      <c r="K60" s="24"/>
    </row>
    <row r="61" spans="1:11" ht="32.450000000000003" customHeight="1" x14ac:dyDescent="0.25">
      <c r="A61" s="20" t="s">
        <v>210</v>
      </c>
      <c r="B61" s="16" t="s">
        <v>213</v>
      </c>
      <c r="C61" s="21" t="s">
        <v>209</v>
      </c>
      <c r="D61" s="33">
        <v>0</v>
      </c>
      <c r="E61" s="33">
        <v>0</v>
      </c>
      <c r="F61" s="33">
        <v>0</v>
      </c>
      <c r="G61" s="33">
        <v>0</v>
      </c>
      <c r="H61" s="33">
        <v>0</v>
      </c>
      <c r="I61" s="45">
        <f>PRODUCT(D61+E61+F61+G61+H61,10)</f>
        <v>0</v>
      </c>
      <c r="J61" s="35">
        <f>PRODUCT(I61,0.1)</f>
        <v>0</v>
      </c>
      <c r="K61" s="26"/>
    </row>
    <row r="62" spans="1:11" ht="34.15" customHeight="1" x14ac:dyDescent="0.25">
      <c r="A62" s="20" t="s">
        <v>211</v>
      </c>
      <c r="B62" s="16" t="s">
        <v>214</v>
      </c>
      <c r="C62" s="21" t="s">
        <v>212</v>
      </c>
      <c r="D62" s="33">
        <v>0</v>
      </c>
      <c r="E62" s="33">
        <v>0</v>
      </c>
      <c r="F62" s="33">
        <v>0</v>
      </c>
      <c r="G62" s="33">
        <v>0</v>
      </c>
      <c r="H62" s="33">
        <v>0</v>
      </c>
      <c r="I62" s="45">
        <f>PRODUCT(D62+E62+F62+G62+H62,100)</f>
        <v>0</v>
      </c>
      <c r="J62" s="35">
        <f t="shared" si="0"/>
        <v>0</v>
      </c>
      <c r="K62" s="26"/>
    </row>
    <row r="63" spans="1:11" x14ac:dyDescent="0.25">
      <c r="A63" s="7"/>
      <c r="B63" s="4" t="s">
        <v>215</v>
      </c>
      <c r="C63" s="4"/>
      <c r="D63" s="34" t="s">
        <v>322</v>
      </c>
      <c r="E63" s="34" t="s">
        <v>322</v>
      </c>
      <c r="F63" s="34" t="s">
        <v>322</v>
      </c>
      <c r="G63" s="34" t="s">
        <v>322</v>
      </c>
      <c r="H63" s="34" t="s">
        <v>322</v>
      </c>
      <c r="I63" s="34">
        <f>SUM(I16:I62)</f>
        <v>0</v>
      </c>
      <c r="J63" s="34">
        <f>SUM(J16:J62)</f>
        <v>0</v>
      </c>
      <c r="K63" s="24"/>
    </row>
    <row r="65" spans="1:11" x14ac:dyDescent="0.25">
      <c r="A65" s="13"/>
      <c r="B65" s="13" t="s">
        <v>344</v>
      </c>
      <c r="C65" s="13"/>
      <c r="D65" s="13"/>
      <c r="E65" s="13"/>
      <c r="F65" s="13"/>
      <c r="G65" s="18"/>
    </row>
    <row r="66" spans="1:11" ht="28.5" customHeight="1" x14ac:dyDescent="0.25">
      <c r="A66" s="13"/>
      <c r="B66" s="13"/>
      <c r="C66" s="13"/>
      <c r="D66" s="13"/>
      <c r="E66" s="13"/>
      <c r="F66" s="13"/>
    </row>
    <row r="67" spans="1:11" ht="18.75" customHeight="1" x14ac:dyDescent="0.25">
      <c r="A67" s="163" t="s">
        <v>72</v>
      </c>
      <c r="B67" s="164"/>
      <c r="C67" s="164"/>
      <c r="D67" s="164"/>
      <c r="E67" s="164"/>
      <c r="F67" s="164"/>
      <c r="G67" s="164"/>
      <c r="H67" s="164"/>
      <c r="I67" s="164"/>
      <c r="J67" s="164"/>
      <c r="K67" s="164"/>
    </row>
    <row r="68" spans="1:11" x14ac:dyDescent="0.25">
      <c r="A68" s="30"/>
      <c r="B68" s="31"/>
      <c r="C68" s="31"/>
      <c r="D68" s="31"/>
      <c r="E68" s="31"/>
      <c r="F68" s="31"/>
    </row>
    <row r="69" spans="1:11" ht="29.25" customHeight="1" x14ac:dyDescent="0.25">
      <c r="A69" s="165" t="s">
        <v>70</v>
      </c>
      <c r="B69" s="165"/>
      <c r="C69" s="165"/>
      <c r="D69" s="165"/>
      <c r="E69" s="165"/>
      <c r="F69" s="165"/>
      <c r="G69" s="166"/>
      <c r="H69" s="166"/>
      <c r="I69" s="166"/>
      <c r="J69" s="166"/>
      <c r="K69" s="166"/>
    </row>
    <row r="70" spans="1:11" x14ac:dyDescent="0.25">
      <c r="A70" s="165"/>
      <c r="B70" s="165"/>
      <c r="C70" s="165"/>
      <c r="D70" s="165"/>
      <c r="E70" s="165"/>
      <c r="F70" s="165"/>
      <c r="G70" s="166"/>
      <c r="H70" s="166"/>
      <c r="I70" s="166"/>
      <c r="J70" s="166"/>
      <c r="K70" s="166"/>
    </row>
    <row r="71" spans="1:11" x14ac:dyDescent="0.25">
      <c r="A71" s="163" t="s">
        <v>71</v>
      </c>
      <c r="B71" s="163"/>
      <c r="C71" s="163"/>
      <c r="D71" s="163" t="s">
        <v>335</v>
      </c>
      <c r="E71" s="163"/>
      <c r="F71" s="163"/>
      <c r="G71" s="166"/>
      <c r="H71" s="166"/>
      <c r="I71" s="166"/>
      <c r="J71" s="166"/>
      <c r="K71" s="166"/>
    </row>
    <row r="72" spans="1:11" x14ac:dyDescent="0.25">
      <c r="A72" s="168"/>
      <c r="B72" s="168"/>
      <c r="C72" s="168"/>
      <c r="D72" s="168"/>
      <c r="E72" s="168"/>
      <c r="F72" s="168"/>
      <c r="G72" s="166"/>
      <c r="H72" s="166"/>
      <c r="I72" s="166"/>
      <c r="J72" s="166"/>
      <c r="K72" s="166"/>
    </row>
    <row r="76" spans="1:11" x14ac:dyDescent="0.25">
      <c r="A76" s="14"/>
      <c r="B76" s="14"/>
    </row>
  </sheetData>
  <sheetProtection algorithmName="SHA-512" hashValue="oVC6HNteJII4zi8lPqnugrURGUzXk6sWtp8t3c09lU04MNTL1arpU6quJdYoHedgwSLmTbGVF7b7TBvrN2k2gw==" saltValue="BFUv5Ml7qPW8Yl8f92Smhg==" spinCount="100000" sheet="1" objects="1" scenarios="1" formatCells="0" formatColumns="0" formatRows="0"/>
  <protectedRanges>
    <protectedRange sqref="L1:X1048576" name="Range6"/>
    <protectedRange sqref="A67:K76" name="Range5"/>
    <protectedRange sqref="K16:K62" name="Range4"/>
    <protectedRange sqref="D16:H62" name="Range3"/>
    <protectedRange sqref="D15:H15" name="Range2"/>
    <protectedRange sqref="A7:K14" name="Range1"/>
  </protectedRanges>
  <mergeCells count="10">
    <mergeCell ref="A69:K70"/>
    <mergeCell ref="D71:K72"/>
    <mergeCell ref="A71:C72"/>
    <mergeCell ref="A1:K6"/>
    <mergeCell ref="A8:K8"/>
    <mergeCell ref="A67:K67"/>
    <mergeCell ref="A10:F10"/>
    <mergeCell ref="A11:F11"/>
    <mergeCell ref="A12:F12"/>
    <mergeCell ref="A13:F13"/>
  </mergeCells>
  <printOptions horizontalCentered="1"/>
  <pageMargins left="0.11811023622047245" right="0.11811023622047245" top="0.55118110236220474" bottom="0.55118110236220474" header="0.31496062992125984" footer="0.31496062992125984"/>
  <pageSetup paperSize="9" scale="82" fitToHeight="0" orientation="landscape" horizontalDpi="300" verticalDpi="300" r:id="rId1"/>
  <headerFooter>
    <oddFooter>&amp;LF 773.24/Ed.04&amp;RDocument de uz intern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abSelected="1" zoomScaleNormal="100" workbookViewId="0">
      <selection activeCell="B18" sqref="B18"/>
    </sheetView>
  </sheetViews>
  <sheetFormatPr defaultRowHeight="15" x14ac:dyDescent="0.25"/>
  <cols>
    <col min="1" max="1" width="7" style="17" customWidth="1"/>
    <col min="2" max="2" width="42.7109375" style="17" customWidth="1"/>
    <col min="3" max="3" width="10.42578125" style="17" customWidth="1"/>
    <col min="4" max="4" width="13.85546875" style="17" customWidth="1"/>
    <col min="5" max="5" width="13.5703125" style="17" customWidth="1"/>
    <col min="6" max="6" width="14.42578125" style="17" customWidth="1"/>
    <col min="7" max="8" width="14.5703125" style="17" customWidth="1"/>
    <col min="9" max="9" width="12" style="17" customWidth="1"/>
    <col min="10" max="10" width="9.140625" style="17"/>
    <col min="11" max="11" width="18.7109375" style="17" customWidth="1"/>
    <col min="12" max="16384" width="9.140625" style="17"/>
  </cols>
  <sheetData>
    <row r="1" spans="1:11" ht="15" customHeight="1" x14ac:dyDescent="0.25">
      <c r="A1" s="171" t="s">
        <v>379</v>
      </c>
      <c r="B1" s="171"/>
      <c r="C1" s="171"/>
      <c r="D1" s="171"/>
      <c r="E1" s="171"/>
      <c r="F1" s="171"/>
      <c r="G1" s="166"/>
      <c r="H1" s="166"/>
      <c r="I1" s="166"/>
      <c r="J1" s="166"/>
      <c r="K1" s="166"/>
    </row>
    <row r="2" spans="1:11" ht="15" customHeight="1" x14ac:dyDescent="0.25">
      <c r="A2" s="147"/>
      <c r="B2" s="147"/>
      <c r="C2" s="147"/>
      <c r="D2" s="147"/>
      <c r="E2" s="147"/>
      <c r="F2" s="147"/>
      <c r="G2" s="166"/>
      <c r="H2" s="166"/>
      <c r="I2" s="166"/>
      <c r="J2" s="166"/>
      <c r="K2" s="166"/>
    </row>
    <row r="3" spans="1:11" ht="15" customHeight="1" x14ac:dyDescent="0.25">
      <c r="A3" s="147"/>
      <c r="B3" s="147"/>
      <c r="C3" s="147"/>
      <c r="D3" s="147"/>
      <c r="E3" s="147"/>
      <c r="F3" s="147"/>
      <c r="G3" s="166"/>
      <c r="H3" s="166"/>
      <c r="I3" s="166"/>
      <c r="J3" s="166"/>
      <c r="K3" s="166"/>
    </row>
    <row r="4" spans="1:11" ht="15" customHeight="1" x14ac:dyDescent="0.25">
      <c r="A4" s="147"/>
      <c r="B4" s="147"/>
      <c r="C4" s="147"/>
      <c r="D4" s="147"/>
      <c r="E4" s="147"/>
      <c r="F4" s="147"/>
      <c r="G4" s="166"/>
      <c r="H4" s="166"/>
      <c r="I4" s="166"/>
      <c r="J4" s="166"/>
      <c r="K4" s="166"/>
    </row>
    <row r="5" spans="1:11" ht="15" customHeight="1" x14ac:dyDescent="0.25">
      <c r="A5" s="147"/>
      <c r="B5" s="147"/>
      <c r="C5" s="147"/>
      <c r="D5" s="147"/>
      <c r="E5" s="147"/>
      <c r="F5" s="147"/>
      <c r="G5" s="166"/>
      <c r="H5" s="166"/>
      <c r="I5" s="166"/>
      <c r="J5" s="166"/>
      <c r="K5" s="166"/>
    </row>
    <row r="6" spans="1:11" ht="15" customHeight="1" x14ac:dyDescent="0.25">
      <c r="A6" s="147"/>
      <c r="B6" s="147"/>
      <c r="C6" s="147"/>
      <c r="D6" s="147"/>
      <c r="E6" s="147"/>
      <c r="F6" s="147"/>
      <c r="G6" s="166"/>
      <c r="H6" s="166"/>
      <c r="I6" s="166"/>
      <c r="J6" s="166"/>
      <c r="K6" s="166"/>
    </row>
    <row r="7" spans="1:11" ht="9.75" customHeight="1" x14ac:dyDescent="0.25">
      <c r="A7" s="166"/>
      <c r="B7" s="166"/>
      <c r="C7" s="166"/>
      <c r="D7" s="166"/>
      <c r="E7" s="166"/>
      <c r="F7" s="166"/>
      <c r="G7" s="166"/>
      <c r="H7" s="166"/>
      <c r="I7" s="166"/>
      <c r="J7" s="166"/>
      <c r="K7" s="166"/>
    </row>
    <row r="8" spans="1:11" ht="10.9" customHeight="1" x14ac:dyDescent="0.25">
      <c r="A8" s="31"/>
      <c r="B8" s="31"/>
      <c r="C8" s="31"/>
      <c r="D8" s="31"/>
      <c r="E8" s="31"/>
      <c r="F8" s="31"/>
      <c r="G8" s="31"/>
      <c r="H8" s="31"/>
      <c r="I8" s="31"/>
      <c r="J8" s="31"/>
      <c r="K8" s="31"/>
    </row>
    <row r="9" spans="1:11" ht="22.9" customHeight="1" x14ac:dyDescent="0.35">
      <c r="A9" s="148" t="s">
        <v>118</v>
      </c>
      <c r="B9" s="148"/>
      <c r="C9" s="148"/>
      <c r="D9" s="148"/>
      <c r="E9" s="148"/>
      <c r="F9" s="148"/>
      <c r="G9" s="189"/>
      <c r="H9" s="189"/>
      <c r="I9" s="189"/>
      <c r="J9" s="189"/>
      <c r="K9" s="189"/>
    </row>
    <row r="10" spans="1:11" ht="9" customHeight="1" x14ac:dyDescent="0.25">
      <c r="A10" s="32"/>
      <c r="B10" s="32"/>
      <c r="C10" s="32"/>
      <c r="D10" s="32"/>
      <c r="E10" s="32"/>
      <c r="F10" s="32"/>
    </row>
    <row r="11" spans="1:11" ht="15" customHeight="1" x14ac:dyDescent="0.25">
      <c r="A11" s="150" t="s">
        <v>30</v>
      </c>
      <c r="B11" s="150"/>
      <c r="C11" s="150"/>
      <c r="D11" s="150"/>
      <c r="E11" s="150"/>
      <c r="F11" s="150"/>
    </row>
    <row r="12" spans="1:11" ht="15" customHeight="1" x14ac:dyDescent="0.25">
      <c r="A12" s="150" t="s">
        <v>31</v>
      </c>
      <c r="B12" s="150"/>
      <c r="C12" s="150"/>
      <c r="D12" s="150"/>
      <c r="E12" s="150"/>
      <c r="F12" s="150"/>
    </row>
    <row r="13" spans="1:11" ht="15" customHeight="1" x14ac:dyDescent="0.25">
      <c r="A13" s="150" t="s">
        <v>32</v>
      </c>
      <c r="B13" s="150"/>
      <c r="C13" s="150"/>
      <c r="D13" s="150"/>
      <c r="E13" s="150"/>
      <c r="F13" s="150"/>
    </row>
    <row r="14" spans="1:11" ht="15.75" x14ac:dyDescent="0.25">
      <c r="A14" s="181" t="s">
        <v>345</v>
      </c>
      <c r="B14" s="181"/>
      <c r="C14" s="181"/>
      <c r="D14" s="181"/>
      <c r="E14" s="181"/>
      <c r="F14" s="181"/>
    </row>
    <row r="15" spans="1:11" ht="6" customHeight="1" x14ac:dyDescent="0.25"/>
    <row r="16" spans="1:11" ht="109.9" customHeight="1" x14ac:dyDescent="0.25">
      <c r="A16" s="7" t="s">
        <v>43</v>
      </c>
      <c r="B16" s="36" t="s">
        <v>337</v>
      </c>
      <c r="C16" s="8" t="s">
        <v>4</v>
      </c>
      <c r="D16" s="8" t="s">
        <v>328</v>
      </c>
      <c r="E16" s="8" t="s">
        <v>329</v>
      </c>
      <c r="F16" s="8" t="s">
        <v>330</v>
      </c>
      <c r="G16" s="8" t="s">
        <v>331</v>
      </c>
      <c r="H16" s="8" t="s">
        <v>332</v>
      </c>
      <c r="I16" s="8" t="s">
        <v>317</v>
      </c>
      <c r="J16" s="8" t="s">
        <v>363</v>
      </c>
      <c r="K16" s="8" t="s">
        <v>334</v>
      </c>
    </row>
    <row r="17" spans="1:12" ht="38.25" customHeight="1" x14ac:dyDescent="0.25">
      <c r="A17" s="9" t="s">
        <v>216</v>
      </c>
      <c r="B17" s="2" t="s">
        <v>16</v>
      </c>
      <c r="C17" s="3" t="s">
        <v>7</v>
      </c>
      <c r="D17" s="33">
        <v>0</v>
      </c>
      <c r="E17" s="33">
        <v>0</v>
      </c>
      <c r="F17" s="33">
        <v>0</v>
      </c>
      <c r="G17" s="33">
        <v>0</v>
      </c>
      <c r="H17" s="33">
        <v>0</v>
      </c>
      <c r="I17" s="45">
        <f>PRODUCT(D17+E17+F17+G17+H17,100)</f>
        <v>0</v>
      </c>
      <c r="J17" s="35">
        <f>PRODUCT(I17,0.1)</f>
        <v>0</v>
      </c>
      <c r="K17" s="1"/>
    </row>
    <row r="18" spans="1:12" ht="37.5" customHeight="1" x14ac:dyDescent="0.25">
      <c r="A18" s="9" t="s">
        <v>217</v>
      </c>
      <c r="B18" s="2" t="s">
        <v>346</v>
      </c>
      <c r="C18" s="3" t="s">
        <v>8</v>
      </c>
      <c r="D18" s="33">
        <v>0</v>
      </c>
      <c r="E18" s="33">
        <v>0</v>
      </c>
      <c r="F18" s="33">
        <v>0</v>
      </c>
      <c r="G18" s="33">
        <v>0</v>
      </c>
      <c r="H18" s="33">
        <v>0</v>
      </c>
      <c r="I18" s="45">
        <f>PRODUCT(D18+E18+F18+G18+H18,80)</f>
        <v>0</v>
      </c>
      <c r="J18" s="35">
        <f t="shared" ref="J18:J33" si="0">PRODUCT(I18,0.1)</f>
        <v>0</v>
      </c>
      <c r="K18" s="1"/>
    </row>
    <row r="19" spans="1:12" ht="38.25" customHeight="1" x14ac:dyDescent="0.25">
      <c r="A19" s="9" t="s">
        <v>218</v>
      </c>
      <c r="B19" s="2" t="s">
        <v>347</v>
      </c>
      <c r="C19" s="3" t="s">
        <v>9</v>
      </c>
      <c r="D19" s="33">
        <v>0</v>
      </c>
      <c r="E19" s="33">
        <v>0</v>
      </c>
      <c r="F19" s="33">
        <v>0</v>
      </c>
      <c r="G19" s="33">
        <v>0</v>
      </c>
      <c r="H19" s="33">
        <v>0</v>
      </c>
      <c r="I19" s="45">
        <f>PRODUCT(D19+E19+F19+G19+H19,60)</f>
        <v>0</v>
      </c>
      <c r="J19" s="35">
        <f t="shared" si="0"/>
        <v>0</v>
      </c>
      <c r="K19" s="1"/>
      <c r="L19" s="27"/>
    </row>
    <row r="20" spans="1:12" ht="60" x14ac:dyDescent="0.25">
      <c r="A20" s="9" t="s">
        <v>219</v>
      </c>
      <c r="B20" s="2" t="s">
        <v>348</v>
      </c>
      <c r="C20" s="3" t="s">
        <v>6</v>
      </c>
      <c r="D20" s="33">
        <v>0</v>
      </c>
      <c r="E20" s="33">
        <v>0</v>
      </c>
      <c r="F20" s="33">
        <v>0</v>
      </c>
      <c r="G20" s="33">
        <v>0</v>
      </c>
      <c r="H20" s="33">
        <v>0</v>
      </c>
      <c r="I20" s="45">
        <f>PRODUCT(D20+E20+F20+G20+H20,25)</f>
        <v>0</v>
      </c>
      <c r="J20" s="35">
        <f t="shared" si="0"/>
        <v>0</v>
      </c>
      <c r="K20" s="1"/>
    </row>
    <row r="21" spans="1:12" ht="60" x14ac:dyDescent="0.25">
      <c r="A21" s="9" t="s">
        <v>220</v>
      </c>
      <c r="B21" s="2" t="s">
        <v>349</v>
      </c>
      <c r="C21" s="3" t="s">
        <v>91</v>
      </c>
      <c r="D21" s="33">
        <v>0</v>
      </c>
      <c r="E21" s="33">
        <v>0</v>
      </c>
      <c r="F21" s="33">
        <v>0</v>
      </c>
      <c r="G21" s="33">
        <v>0</v>
      </c>
      <c r="H21" s="33">
        <v>0</v>
      </c>
      <c r="I21" s="45">
        <f>PRODUCT(D21+E21+F21+G21+H21,20)</f>
        <v>0</v>
      </c>
      <c r="J21" s="35">
        <f t="shared" si="0"/>
        <v>0</v>
      </c>
      <c r="K21" s="1"/>
    </row>
    <row r="22" spans="1:12" ht="30" x14ac:dyDescent="0.25">
      <c r="A22" s="9" t="s">
        <v>221</v>
      </c>
      <c r="B22" s="2" t="s">
        <v>2</v>
      </c>
      <c r="C22" s="21" t="s">
        <v>91</v>
      </c>
      <c r="D22" s="33">
        <v>0</v>
      </c>
      <c r="E22" s="33">
        <v>0</v>
      </c>
      <c r="F22" s="33">
        <v>0</v>
      </c>
      <c r="G22" s="33">
        <v>0</v>
      </c>
      <c r="H22" s="33">
        <v>0</v>
      </c>
      <c r="I22" s="45">
        <f>PRODUCT(D22+E22+F22+G22+H22,20)</f>
        <v>0</v>
      </c>
      <c r="J22" s="35">
        <f t="shared" si="0"/>
        <v>0</v>
      </c>
      <c r="K22" s="1"/>
    </row>
    <row r="23" spans="1:12" ht="30" x14ac:dyDescent="0.25">
      <c r="A23" s="9" t="s">
        <v>222</v>
      </c>
      <c r="B23" s="2" t="s">
        <v>3</v>
      </c>
      <c r="C23" s="3" t="s">
        <v>5</v>
      </c>
      <c r="D23" s="33">
        <v>0</v>
      </c>
      <c r="E23" s="33">
        <v>0</v>
      </c>
      <c r="F23" s="33">
        <v>0</v>
      </c>
      <c r="G23" s="33">
        <v>0</v>
      </c>
      <c r="H23" s="33">
        <v>0</v>
      </c>
      <c r="I23" s="45">
        <f>PRODUCT(D23+E23+F23+G23+H23,15)</f>
        <v>0</v>
      </c>
      <c r="J23" s="35">
        <f t="shared" si="0"/>
        <v>0</v>
      </c>
      <c r="K23" s="1"/>
    </row>
    <row r="24" spans="1:12" ht="33.75" customHeight="1" x14ac:dyDescent="0.25">
      <c r="A24" s="9" t="s">
        <v>223</v>
      </c>
      <c r="B24" s="2" t="s">
        <v>50</v>
      </c>
      <c r="C24" s="3" t="s">
        <v>7</v>
      </c>
      <c r="D24" s="33">
        <v>0</v>
      </c>
      <c r="E24" s="33">
        <v>0</v>
      </c>
      <c r="F24" s="33">
        <v>0</v>
      </c>
      <c r="G24" s="33">
        <v>0</v>
      </c>
      <c r="H24" s="33">
        <v>0</v>
      </c>
      <c r="I24" s="45">
        <f>PRODUCT(D24+E24+F24+G24+H24,100)</f>
        <v>0</v>
      </c>
      <c r="J24" s="35">
        <f t="shared" si="0"/>
        <v>0</v>
      </c>
      <c r="K24" s="1"/>
    </row>
    <row r="25" spans="1:12" ht="36.75" customHeight="1" x14ac:dyDescent="0.25">
      <c r="A25" s="9" t="s">
        <v>224</v>
      </c>
      <c r="B25" s="2" t="s">
        <v>51</v>
      </c>
      <c r="C25" s="3" t="s">
        <v>8</v>
      </c>
      <c r="D25" s="33">
        <v>0</v>
      </c>
      <c r="E25" s="33">
        <v>0</v>
      </c>
      <c r="F25" s="33">
        <v>0</v>
      </c>
      <c r="G25" s="33">
        <v>0</v>
      </c>
      <c r="H25" s="33">
        <v>0</v>
      </c>
      <c r="I25" s="45">
        <f>PRODUCT(D25+E25+F25+G25+H25,80)</f>
        <v>0</v>
      </c>
      <c r="J25" s="35">
        <f t="shared" si="0"/>
        <v>0</v>
      </c>
      <c r="K25" s="1"/>
    </row>
    <row r="26" spans="1:12" ht="48" customHeight="1" x14ac:dyDescent="0.25">
      <c r="A26" s="9" t="s">
        <v>225</v>
      </c>
      <c r="B26" s="5" t="s">
        <v>52</v>
      </c>
      <c r="C26" s="6" t="s">
        <v>35</v>
      </c>
      <c r="D26" s="41">
        <v>0</v>
      </c>
      <c r="E26" s="41">
        <v>0</v>
      </c>
      <c r="F26" s="41">
        <v>0</v>
      </c>
      <c r="G26" s="41">
        <v>0</v>
      </c>
      <c r="H26" s="41">
        <v>0</v>
      </c>
      <c r="I26" s="45">
        <f>PRODUCT(D26+E26+F26+G26+H26,70)</f>
        <v>0</v>
      </c>
      <c r="J26" s="35">
        <f t="shared" si="0"/>
        <v>0</v>
      </c>
      <c r="K26" s="1"/>
    </row>
    <row r="27" spans="1:12" ht="36.75" customHeight="1" x14ac:dyDescent="0.25">
      <c r="A27" s="9" t="s">
        <v>226</v>
      </c>
      <c r="B27" s="2" t="s">
        <v>53</v>
      </c>
      <c r="C27" s="3" t="s">
        <v>35</v>
      </c>
      <c r="D27" s="33">
        <v>0</v>
      </c>
      <c r="E27" s="33">
        <v>0</v>
      </c>
      <c r="F27" s="33">
        <v>0</v>
      </c>
      <c r="G27" s="33">
        <v>0</v>
      </c>
      <c r="H27" s="33">
        <v>0</v>
      </c>
      <c r="I27" s="45">
        <f>PRODUCT(D27+E27+F27+G27+H27,70)</f>
        <v>0</v>
      </c>
      <c r="J27" s="35">
        <f t="shared" si="0"/>
        <v>0</v>
      </c>
      <c r="K27" s="1"/>
    </row>
    <row r="28" spans="1:12" ht="30" customHeight="1" x14ac:dyDescent="0.25">
      <c r="A28" s="9" t="s">
        <v>227</v>
      </c>
      <c r="B28" s="2" t="s">
        <v>54</v>
      </c>
      <c r="C28" s="3" t="s">
        <v>9</v>
      </c>
      <c r="D28" s="33">
        <v>0</v>
      </c>
      <c r="E28" s="33">
        <v>0</v>
      </c>
      <c r="F28" s="33">
        <v>0</v>
      </c>
      <c r="G28" s="33">
        <v>0</v>
      </c>
      <c r="H28" s="33">
        <v>0</v>
      </c>
      <c r="I28" s="45">
        <f>PRODUCT(D28+E28+F28+G28+H28,60)</f>
        <v>0</v>
      </c>
      <c r="J28" s="35">
        <f t="shared" si="0"/>
        <v>0</v>
      </c>
      <c r="K28" s="1"/>
    </row>
    <row r="29" spans="1:12" ht="30" x14ac:dyDescent="0.25">
      <c r="A29" s="9" t="s">
        <v>228</v>
      </c>
      <c r="B29" s="2" t="s">
        <v>55</v>
      </c>
      <c r="C29" s="3" t="s">
        <v>9</v>
      </c>
      <c r="D29" s="33">
        <v>0</v>
      </c>
      <c r="E29" s="33">
        <v>0</v>
      </c>
      <c r="F29" s="33">
        <v>0</v>
      </c>
      <c r="G29" s="33">
        <v>0</v>
      </c>
      <c r="H29" s="33">
        <v>0</v>
      </c>
      <c r="I29" s="45">
        <f>PRODUCT(D29+E29+F29+G29+H29,60)</f>
        <v>0</v>
      </c>
      <c r="J29" s="35">
        <f t="shared" si="0"/>
        <v>0</v>
      </c>
      <c r="K29" s="1"/>
    </row>
    <row r="30" spans="1:12" ht="45" x14ac:dyDescent="0.25">
      <c r="A30" s="9" t="s">
        <v>229</v>
      </c>
      <c r="B30" s="2" t="s">
        <v>102</v>
      </c>
      <c r="C30" s="3" t="s">
        <v>10</v>
      </c>
      <c r="D30" s="33">
        <v>0</v>
      </c>
      <c r="E30" s="33">
        <v>0</v>
      </c>
      <c r="F30" s="33">
        <v>0</v>
      </c>
      <c r="G30" s="33">
        <v>0</v>
      </c>
      <c r="H30" s="33">
        <v>0</v>
      </c>
      <c r="I30" s="45">
        <f>PRODUCT(D30+E30+F30+G30+H30,30)</f>
        <v>0</v>
      </c>
      <c r="J30" s="35">
        <f t="shared" si="0"/>
        <v>0</v>
      </c>
      <c r="K30" s="3"/>
    </row>
    <row r="31" spans="1:12" ht="45" x14ac:dyDescent="0.25">
      <c r="A31" s="9" t="s">
        <v>230</v>
      </c>
      <c r="B31" s="2" t="s">
        <v>17</v>
      </c>
      <c r="C31" s="21" t="s">
        <v>92</v>
      </c>
      <c r="D31" s="33">
        <v>0</v>
      </c>
      <c r="E31" s="33">
        <v>0</v>
      </c>
      <c r="F31" s="33">
        <v>0</v>
      </c>
      <c r="G31" s="33">
        <v>0</v>
      </c>
      <c r="H31" s="33">
        <v>0</v>
      </c>
      <c r="I31" s="45">
        <f>PRODUCT(D31+E31+F31+G31+H31,10)</f>
        <v>0</v>
      </c>
      <c r="J31" s="35">
        <f t="shared" si="0"/>
        <v>0</v>
      </c>
      <c r="K31" s="3"/>
    </row>
    <row r="32" spans="1:12" ht="30" x14ac:dyDescent="0.25">
      <c r="A32" s="9" t="s">
        <v>231</v>
      </c>
      <c r="B32" s="2" t="s">
        <v>18</v>
      </c>
      <c r="C32" s="21" t="s">
        <v>64</v>
      </c>
      <c r="D32" s="33">
        <v>0</v>
      </c>
      <c r="E32" s="33">
        <v>0</v>
      </c>
      <c r="F32" s="33">
        <v>0</v>
      </c>
      <c r="G32" s="33">
        <v>0</v>
      </c>
      <c r="H32" s="33">
        <v>0</v>
      </c>
      <c r="I32" s="45">
        <f>PRODUCT(D32+E32+F32+G32+H32,10)</f>
        <v>0</v>
      </c>
      <c r="J32" s="35">
        <f t="shared" si="0"/>
        <v>0</v>
      </c>
      <c r="K32" s="3"/>
    </row>
    <row r="33" spans="1:11" ht="60" x14ac:dyDescent="0.25">
      <c r="A33" s="9" t="s">
        <v>232</v>
      </c>
      <c r="B33" s="2" t="s">
        <v>234</v>
      </c>
      <c r="C33" s="21" t="s">
        <v>233</v>
      </c>
      <c r="D33" s="33">
        <v>0</v>
      </c>
      <c r="E33" s="33">
        <v>0</v>
      </c>
      <c r="F33" s="33">
        <v>0</v>
      </c>
      <c r="G33" s="33">
        <v>0</v>
      </c>
      <c r="H33" s="33">
        <v>0</v>
      </c>
      <c r="I33" s="45">
        <f>PRODUCT(D33+E33+F33+G33+H33,10)</f>
        <v>0</v>
      </c>
      <c r="J33" s="35">
        <f t="shared" si="0"/>
        <v>0</v>
      </c>
      <c r="K33" s="3"/>
    </row>
    <row r="34" spans="1:11" x14ac:dyDescent="0.25">
      <c r="A34" s="7"/>
      <c r="B34" s="4" t="s">
        <v>235</v>
      </c>
      <c r="C34" s="4"/>
      <c r="D34" s="34" t="s">
        <v>322</v>
      </c>
      <c r="E34" s="34" t="s">
        <v>322</v>
      </c>
      <c r="F34" s="34" t="s">
        <v>322</v>
      </c>
      <c r="G34" s="34" t="s">
        <v>322</v>
      </c>
      <c r="H34" s="34" t="s">
        <v>322</v>
      </c>
      <c r="I34" s="1">
        <f>SUM(I17:I33)</f>
        <v>0</v>
      </c>
      <c r="J34" s="1">
        <f>SUM(J17:J33)</f>
        <v>0</v>
      </c>
      <c r="K34" s="24"/>
    </row>
    <row r="35" spans="1:11" x14ac:dyDescent="0.25">
      <c r="A35" s="13" t="s">
        <v>344</v>
      </c>
    </row>
    <row r="36" spans="1:11" x14ac:dyDescent="0.25">
      <c r="A36" s="13" t="s">
        <v>350</v>
      </c>
      <c r="B36" s="13"/>
      <c r="C36" s="13"/>
      <c r="D36" s="13"/>
      <c r="E36" s="13"/>
      <c r="F36" s="13"/>
      <c r="G36" s="18"/>
    </row>
    <row r="37" spans="1:11" x14ac:dyDescent="0.25">
      <c r="A37" s="13"/>
      <c r="B37" s="13"/>
      <c r="C37" s="13"/>
      <c r="D37" s="13"/>
      <c r="E37" s="13"/>
      <c r="F37" s="13"/>
    </row>
    <row r="38" spans="1:11" ht="28.5" customHeight="1" x14ac:dyDescent="0.25">
      <c r="A38" s="163" t="s">
        <v>72</v>
      </c>
      <c r="B38" s="164"/>
      <c r="C38" s="164"/>
      <c r="D38" s="164"/>
      <c r="E38" s="164"/>
      <c r="F38" s="164"/>
      <c r="G38" s="164"/>
      <c r="H38" s="164"/>
      <c r="I38" s="164"/>
      <c r="J38" s="164"/>
      <c r="K38" s="164"/>
    </row>
    <row r="39" spans="1:11" ht="18.75" customHeight="1" x14ac:dyDescent="0.25">
      <c r="A39" s="30"/>
      <c r="B39" s="31"/>
      <c r="C39" s="31"/>
      <c r="D39" s="31"/>
      <c r="E39" s="31"/>
      <c r="F39" s="31"/>
    </row>
    <row r="40" spans="1:11" x14ac:dyDescent="0.25">
      <c r="A40" s="163" t="s">
        <v>70</v>
      </c>
      <c r="B40" s="163"/>
      <c r="C40" s="163"/>
      <c r="D40" s="163"/>
      <c r="E40" s="163"/>
      <c r="F40" s="163"/>
      <c r="G40" s="190"/>
      <c r="H40" s="190"/>
      <c r="I40" s="190"/>
      <c r="J40" s="190"/>
      <c r="K40" s="190"/>
    </row>
    <row r="41" spans="1:11" ht="29.25" customHeight="1" x14ac:dyDescent="0.25">
      <c r="A41" s="163"/>
      <c r="B41" s="163"/>
      <c r="C41" s="163"/>
      <c r="D41" s="163"/>
      <c r="E41" s="163"/>
      <c r="F41" s="163"/>
      <c r="G41" s="190"/>
      <c r="H41" s="190"/>
      <c r="I41" s="190"/>
      <c r="J41" s="190"/>
      <c r="K41" s="190"/>
    </row>
    <row r="42" spans="1:11" x14ac:dyDescent="0.25">
      <c r="A42" s="163" t="s">
        <v>71</v>
      </c>
      <c r="B42" s="163"/>
      <c r="C42" s="163"/>
      <c r="D42" s="163" t="s">
        <v>323</v>
      </c>
      <c r="E42" s="163"/>
      <c r="F42" s="163"/>
      <c r="G42" s="166"/>
      <c r="H42" s="166"/>
      <c r="I42" s="166"/>
      <c r="J42" s="166"/>
      <c r="K42" s="166"/>
    </row>
    <row r="43" spans="1:11" x14ac:dyDescent="0.25">
      <c r="A43" s="168"/>
      <c r="B43" s="168"/>
      <c r="C43" s="168"/>
      <c r="D43" s="168"/>
      <c r="E43" s="168"/>
      <c r="F43" s="168"/>
      <c r="G43" s="166"/>
      <c r="H43" s="166"/>
      <c r="I43" s="166"/>
      <c r="J43" s="166"/>
      <c r="K43" s="166"/>
    </row>
    <row r="47" spans="1:11" x14ac:dyDescent="0.25">
      <c r="A47" s="14"/>
      <c r="B47" s="14"/>
    </row>
  </sheetData>
  <sheetProtection algorithmName="SHA-512" hashValue="2M2uHPI2hdD5bejGc/fOwF94y8DRR6EBMc3gQKKVIFgkSFwk/8UCsxD6tOIrGju4k7W4syNz7BIXm4Nfg8whDQ==" saltValue="ElIFXca4AA3gzh7bFEnDLw==" spinCount="100000" sheet="1" objects="1" scenarios="1" formatCells="0" formatColumns="0" formatRows="0"/>
  <protectedRanges>
    <protectedRange sqref="L1:Z1048576" name="Range6"/>
    <protectedRange sqref="A38:K48" name="Range5"/>
    <protectedRange sqref="K17:K33" name="Range4"/>
    <protectedRange sqref="D17:H33" name="Range3"/>
    <protectedRange sqref="D16:H16" name="Range2"/>
    <protectedRange sqref="A8:K15" name="Range1"/>
  </protectedRanges>
  <mergeCells count="10">
    <mergeCell ref="A1:K7"/>
    <mergeCell ref="A11:F11"/>
    <mergeCell ref="A12:F12"/>
    <mergeCell ref="A13:F13"/>
    <mergeCell ref="A14:F14"/>
    <mergeCell ref="A38:K38"/>
    <mergeCell ref="A40:K41"/>
    <mergeCell ref="D42:K43"/>
    <mergeCell ref="A42:C43"/>
    <mergeCell ref="A9:K9"/>
  </mergeCells>
  <printOptions horizontalCentered="1"/>
  <pageMargins left="0.11811023622047245" right="0.11811023622047245" top="0.55118110236220474" bottom="0.55118110236220474" header="0.31496062992125984" footer="0.31496062992125984"/>
  <pageSetup paperSize="9" scale="84" fitToHeight="0" orientation="landscape" horizontalDpi="300" verticalDpi="300" r:id="rId1"/>
  <headerFooter>
    <oddFooter>&amp;LF 773.24/Ed.04&amp;RDocument de uz intern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A.Cercetare</vt:lpstr>
      <vt:lpstr>B.Didactic</vt:lpstr>
      <vt:lpstr>C.Prestigiu </vt:lpstr>
      <vt:lpstr>D.Servicii</vt:lpstr>
      <vt:lpstr>E.Administrativ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2012-09-18T13:13:41Z</cp:lastPrinted>
  <dcterms:created xsi:type="dcterms:W3CDTF">2006-09-16T00:00:00Z</dcterms:created>
  <dcterms:modified xsi:type="dcterms:W3CDTF">2025-04-14T07:17:37Z</dcterms:modified>
</cp:coreProperties>
</file>